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099269\Desktop\"/>
    </mc:Choice>
  </mc:AlternateContent>
  <bookViews>
    <workbookView xWindow="0" yWindow="0" windowWidth="28800" windowHeight="12300"/>
  </bookViews>
  <sheets>
    <sheet name="Dashboard $" sheetId="1" r:id="rId1"/>
  </sheets>
  <definedNames>
    <definedName name="_xlnm.Print_Area" localSheetId="0">'Dashboard $'!$A$1:$J$34</definedName>
    <definedName name="Slicer_Utility1">#N/A</definedName>
  </definedNames>
  <calcPr calcId="162913"/>
  <pivotCaches>
    <pivotCache cacheId="10" r:id="rId2"/>
    <pivotCache cacheId="9"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 i="1" l="1"/>
  <c r="P6" i="1"/>
  <c r="N7" i="1"/>
  <c r="P7" i="1"/>
  <c r="N8" i="1"/>
  <c r="P8" i="1"/>
  <c r="N9" i="1"/>
  <c r="P9" i="1"/>
  <c r="I14" i="1"/>
  <c r="O6" i="1" s="1"/>
  <c r="I15" i="1"/>
  <c r="O7" i="1" s="1"/>
  <c r="I16" i="1"/>
  <c r="O8" i="1" s="1"/>
  <c r="I17" i="1"/>
  <c r="O9" i="1" s="1"/>
  <c r="I18" i="1"/>
  <c r="I19" i="1"/>
  <c r="I21" i="1"/>
</calcChain>
</file>

<file path=xl/sharedStrings.xml><?xml version="1.0" encoding="utf-8"?>
<sst xmlns="http://schemas.openxmlformats.org/spreadsheetml/2006/main" count="28" uniqueCount="14">
  <si>
    <t>Shools Only</t>
  </si>
  <si>
    <t>AVERAGE</t>
  </si>
  <si>
    <t>Administration</t>
  </si>
  <si>
    <t>Special School</t>
  </si>
  <si>
    <t>Elementary School</t>
  </si>
  <si>
    <t>Middle School</t>
  </si>
  <si>
    <t>High School</t>
  </si>
  <si>
    <t>Grand Total</t>
  </si>
  <si>
    <t>Matt</t>
  </si>
  <si>
    <t>Sum of Area</t>
  </si>
  <si>
    <t>Row Labels</t>
  </si>
  <si>
    <t>Sum of Cost</t>
  </si>
  <si>
    <t>(All)</t>
  </si>
  <si>
    <t>Utility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</si>
</sst>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_);_(* \(#,##0\);_(* &quot;-&quot;??_);_(@_)"/>
    <numFmt numFmtId="166" formatCode="&quot;$&quot;#,##0.00"/>
  </numFmts>
  <fonts count="6" x14ac:knownFonts="1">
    <font>
      <sz val="14"/>
      <color theme="1"/>
      <name val="Calibri"/>
      <family val="2"/>
      <scheme val="minor"/>
    </font>
    <font>
      <sz val="14"/>
      <color theme="1"/>
      <name val="Calibri"/>
      <family val="2"/>
      <scheme val="minor"/>
    </font>
    <font>
      <b/>
      <sz val="18"/>
      <color theme="1"/>
      <name val="Calibri"/>
      <family val="2"/>
      <scheme val="minor"/>
    </font>
    <font>
      <b/>
      <sz val="14"/>
      <color rgb="FF0070C0"/>
      <name val="Calibri"/>
      <family val="2"/>
      <scheme val="minor"/>
    </font>
    <font>
      <b/>
      <sz val="14"/>
      <name val="Calibri"/>
      <family val="2"/>
      <scheme val="minor"/>
    </font>
    <font>
      <i/>
      <sz val="14"/>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7" tint="0.59999389629810485"/>
        <bgColor indexed="64"/>
      </patternFill>
    </fill>
    <fill>
      <patternFill patternType="solid">
        <fgColor rgb="FFFFFF00"/>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2">
    <xf numFmtId="0" fontId="0" fillId="0" borderId="0"/>
    <xf numFmtId="44" fontId="1" fillId="0" borderId="0" applyFont="0" applyFill="0" applyBorder="0" applyAlignment="0" applyProtection="0"/>
  </cellStyleXfs>
  <cellXfs count="23">
    <xf numFmtId="0" fontId="0" fillId="0" borderId="0" xfId="0"/>
    <xf numFmtId="0" fontId="0" fillId="2" borderId="0" xfId="0" applyFill="1"/>
    <xf numFmtId="43" fontId="0" fillId="2" borderId="0" xfId="0" applyNumberFormat="1" applyFill="1"/>
    <xf numFmtId="0" fontId="0" fillId="2" borderId="0" xfId="0" applyFill="1" applyAlignment="1">
      <alignment horizontal="right"/>
    </xf>
    <xf numFmtId="166" fontId="0" fillId="2" borderId="0" xfId="1" applyNumberFormat="1" applyFont="1" applyFill="1"/>
    <xf numFmtId="0" fontId="2" fillId="3" borderId="0" xfId="0" applyFont="1" applyFill="1"/>
    <xf numFmtId="0" fontId="2" fillId="3" borderId="0" xfId="0" applyFont="1" applyFill="1" applyAlignment="1">
      <alignment horizontal="right"/>
    </xf>
    <xf numFmtId="166" fontId="3" fillId="2" borderId="0" xfId="1" applyNumberFormat="1" applyFont="1" applyFill="1"/>
    <xf numFmtId="0" fontId="3" fillId="2" borderId="0" xfId="0" applyFont="1" applyFill="1" applyAlignment="1">
      <alignment horizontal="right"/>
    </xf>
    <xf numFmtId="164" fontId="3" fillId="2" borderId="0" xfId="0" applyNumberFormat="1" applyFont="1" applyFill="1"/>
    <xf numFmtId="0" fontId="3" fillId="2" borderId="0" xfId="0" applyFont="1" applyFill="1" applyAlignment="1">
      <alignment horizontal="left"/>
    </xf>
    <xf numFmtId="166" fontId="4" fillId="4" borderId="0" xfId="0" applyNumberFormat="1" applyFont="1" applyFill="1"/>
    <xf numFmtId="166" fontId="3" fillId="2" borderId="0" xfId="0" applyNumberFormat="1" applyFont="1" applyFill="1"/>
    <xf numFmtId="166" fontId="0" fillId="2" borderId="1" xfId="0" applyNumberFormat="1" applyFill="1" applyBorder="1"/>
    <xf numFmtId="166" fontId="0" fillId="2" borderId="2" xfId="0" applyNumberFormat="1" applyFill="1" applyBorder="1"/>
    <xf numFmtId="0" fontId="0" fillId="2" borderId="3" xfId="0" applyFill="1" applyBorder="1"/>
    <xf numFmtId="166" fontId="0" fillId="2" borderId="4" xfId="0" applyNumberFormat="1" applyFill="1" applyBorder="1"/>
    <xf numFmtId="166" fontId="0" fillId="2" borderId="0" xfId="0" applyNumberFormat="1" applyFill="1" applyBorder="1"/>
    <xf numFmtId="0" fontId="0" fillId="2" borderId="5" xfId="0" applyFill="1" applyBorder="1"/>
    <xf numFmtId="166" fontId="0" fillId="2" borderId="6" xfId="0" applyNumberFormat="1" applyFill="1" applyBorder="1"/>
    <xf numFmtId="166" fontId="0" fillId="2" borderId="7" xfId="0" applyNumberFormat="1" applyFill="1" applyBorder="1"/>
    <xf numFmtId="0" fontId="0" fillId="2" borderId="8" xfId="0" applyFill="1" applyBorder="1"/>
    <xf numFmtId="0" fontId="5" fillId="2" borderId="0" xfId="0" applyFont="1" applyFill="1"/>
  </cellXfs>
  <cellStyles count="2">
    <cellStyle name="Currency" xfId="1" builtinId="4"/>
    <cellStyle name="Normal" xfId="0" builtinId="0"/>
  </cellStyles>
  <dxfs count="65">
    <dxf>
      <numFmt numFmtId="34" formatCode="_(&quot;$&quot;* #,##0.00_);_(&quot;$&quot;* \(#,##0.00\);_(&quot;$&quot;* &quot;-&quot;??_);_(@_)"/>
    </dxf>
    <dxf>
      <numFmt numFmtId="168" formatCode="_(&quot;$&quot;* #,##0.0_);_(&quot;$&quot;* \(#,##0.0\);_(&quot;$&quot;* &quot;-&quot;??_);_(@_)"/>
    </dxf>
    <dxf>
      <numFmt numFmtId="167" formatCode="_(&quot;$&quot;* #,##0_);_(&quot;$&quot;* \(#,##0\);_(&quot;$&quot;* &quot;-&quot;??_);_(@_)"/>
    </dxf>
    <dxf>
      <numFmt numFmtId="166" formatCode="&quot;$&quot;#,##0.00"/>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ont>
        <color rgb="FF0070C0"/>
      </font>
    </dxf>
    <dxf>
      <font>
        <color rgb="FF0070C0"/>
      </font>
    </dxf>
    <dxf>
      <font>
        <color rgb="FF0070C0"/>
      </font>
    </dxf>
    <dxf>
      <font>
        <b/>
      </font>
    </dxf>
    <dxf>
      <font>
        <b/>
      </font>
    </dxf>
    <dxf>
      <font>
        <b/>
      </font>
    </dxf>
    <dxf>
      <font>
        <color auto="1"/>
      </font>
    </dxf>
    <dxf>
      <fill>
        <patternFill>
          <bgColor rgb="FFFFFF00"/>
        </patternFill>
      </fill>
    </dxf>
    <dxf>
      <numFmt numFmtId="35" formatCode="_(* #,##0.00_);_(* \(#,##0.00\);_(* &quot;-&quot;??_);_(@_)"/>
    </dxf>
    <dxf>
      <numFmt numFmtId="0" formatCode="General"/>
    </dxf>
    <dxf>
      <numFmt numFmtId="35" formatCode="_(* #,##0.00_);_(* \(#,##0.00\);_(* &quot;-&quot;??_);_(@_)"/>
    </dxf>
    <dxf>
      <numFmt numFmtId="165" formatCode="_(* #,##0.0_);_(* \(#,##0.0\);_(* &quot;-&quot;??_);_(@_)"/>
    </dxf>
    <dxf>
      <numFmt numFmtId="164" formatCode="_(* #,##0_);_(* \(#,##0\);_(* &quot;-&quot;??_);_(@_)"/>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ont>
        <color rgb="FF0070C0"/>
      </font>
    </dxf>
    <dxf>
      <font>
        <color rgb="FF0070C0"/>
      </font>
    </dxf>
    <dxf>
      <font>
        <color rgb="FF0070C0"/>
      </font>
    </dxf>
    <dxf>
      <font>
        <b/>
      </font>
    </dxf>
    <dxf>
      <font>
        <b/>
      </font>
    </dxf>
    <dxf>
      <font>
        <b/>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2.xml"/><Relationship Id="rId7" Type="http://schemas.openxmlformats.org/officeDocument/2006/relationships/sharedStrings" Target="sharedStrings.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[Energy Management Utilities.xlsx]Dashboard $!PivotTable4</c:name>
    <c:fmtId val="9"/>
  </c:pivotSource>
  <c:chart>
    <c:title>
      <c:tx>
        <c:rich>
          <a:bodyPr rot="0" spcFirstLastPara="1" vertOverflow="ellipsis" vert="horz" wrap="square" anchor="ctr" anchorCtr="1"/>
          <a:lstStyle/>
          <a:p>
            <a:pPr>
              <a:defRPr sz="2400" b="0"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sz="2400" b="0" cap="none" spc="0">
                <a:ln w="0"/>
                <a:solidFill>
                  <a:schemeClr val="accent1"/>
                </a:solidFill>
                <a:effectLst>
                  <a:outerShdw blurRad="38100" dist="25400" dir="5400000" algn="ctr" rotWithShape="0">
                    <a:srgbClr val="6E747A">
                      <a:alpha val="43000"/>
                    </a:srgbClr>
                  </a:outerShdw>
                </a:effectLst>
              </a:rPr>
              <a:t>CFISD Utilities ($)</a:t>
            </a:r>
          </a:p>
        </c:rich>
      </c:tx>
      <c:layout>
        <c:manualLayout>
          <c:xMode val="edge"/>
          <c:yMode val="edge"/>
          <c:x val="0.36450387835598769"/>
          <c:y val="3.0457731245132819E-2"/>
        </c:manualLayout>
      </c:layout>
      <c:overlay val="0"/>
      <c:spPr>
        <a:noFill/>
        <a:ln>
          <a:noFill/>
        </a:ln>
        <a:effectLst/>
      </c:spPr>
      <c:txPr>
        <a:bodyPr rot="0" spcFirstLastPara="1" vertOverflow="ellipsis" vert="horz" wrap="square" anchor="ctr" anchorCtr="1"/>
        <a:lstStyle/>
        <a:p>
          <a:pPr>
            <a:defRPr sz="2400" b="0"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en-US"/>
        </a:p>
      </c:txPr>
    </c:title>
    <c:autoTitleDeleted val="0"/>
    <c:pivotFmts>
      <c:pivotFmt>
        <c:idx val="0"/>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1"/>
          <c:showBubbleSize val="0"/>
          <c:extLst>
            <c:ext xmlns:c15="http://schemas.microsoft.com/office/drawing/2012/chart" uri="{CE6537A1-D6FC-4f65-9D91-7224C49458BB}"/>
          </c:extLst>
        </c:dLbl>
      </c:pivotFmt>
      <c:pivotFmt>
        <c:idx val="1"/>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accent4">
                      <a:lumMod val="40000"/>
                      <a:lumOff val="60000"/>
                    </a:schemeClr>
                  </a:solidFill>
                  <a:effectLst>
                    <a:outerShdw blurRad="50800" dist="38100" algn="l" rotWithShape="0">
                      <a:prstClr val="black">
                        <a:alpha val="40000"/>
                      </a:prstClr>
                    </a:outerShdw>
                  </a:effectLst>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2"/>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dk1"/>
                  </a:solidFill>
                  <a:latin typeface="+mn-lt"/>
                  <a:ea typeface="+mn-ea"/>
                  <a:cs typeface="+mn-cs"/>
                </a:defRPr>
              </a:pPr>
              <a:endParaRPr lang="en-US"/>
            </a:p>
          </c:txPr>
          <c:showLegendKey val="0"/>
          <c:showVal val="1"/>
          <c:showCatName val="0"/>
          <c:showSerName val="0"/>
          <c:showPercent val="1"/>
          <c:showBubbleSize val="0"/>
          <c:extLst>
            <c:ext xmlns:c15="http://schemas.microsoft.com/office/drawing/2012/chart" uri="{CE6537A1-D6FC-4f65-9D91-7224C49458BB}"/>
          </c:extLst>
        </c:dLbl>
      </c:pivotFmt>
      <c:pivotFmt>
        <c:idx val="3"/>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dk1"/>
                  </a:solidFill>
                  <a:latin typeface="+mn-lt"/>
                  <a:ea typeface="+mn-ea"/>
                  <a:cs typeface="+mn-cs"/>
                </a:defRPr>
              </a:pPr>
              <a:endParaRPr lang="en-US"/>
            </a:p>
          </c:txPr>
          <c:showLegendKey val="0"/>
          <c:showVal val="1"/>
          <c:showCatName val="0"/>
          <c:showSerName val="0"/>
          <c:showPercent val="1"/>
          <c:showBubbleSize val="0"/>
          <c:extLst>
            <c:ext xmlns:c15="http://schemas.microsoft.com/office/drawing/2012/chart" uri="{CE6537A1-D6FC-4f65-9D91-7224C49458BB}"/>
          </c:extLst>
        </c:dLbl>
      </c:pivotFmt>
      <c:pivotFmt>
        <c:idx val="4"/>
        <c:spPr>
          <a:solidFill>
            <a:schemeClr val="accent1"/>
          </a:solidFill>
          <a:ln w="25400">
            <a:solidFill>
              <a:schemeClr val="lt1"/>
            </a:solidFill>
          </a:ln>
          <a:effectLst/>
          <a:sp3d contourW="25400">
            <a:contourClr>
              <a:schemeClr val="lt1"/>
            </a:contourClr>
          </a:sp3d>
        </c:spPr>
      </c:pivotFmt>
      <c:pivotFmt>
        <c:idx val="5"/>
        <c:spPr>
          <a:solidFill>
            <a:schemeClr val="accent1"/>
          </a:solidFill>
          <a:ln w="25400">
            <a:solidFill>
              <a:schemeClr val="lt1"/>
            </a:solidFill>
          </a:ln>
          <a:effectLst/>
          <a:sp3d contourW="25400">
            <a:contourClr>
              <a:schemeClr val="lt1"/>
            </a:contourClr>
          </a:sp3d>
        </c:spPr>
      </c:pivotFmt>
      <c:pivotFmt>
        <c:idx val="6"/>
        <c:spPr>
          <a:solidFill>
            <a:schemeClr val="accent1"/>
          </a:solidFill>
          <a:ln w="25400">
            <a:solidFill>
              <a:schemeClr val="lt1"/>
            </a:solidFill>
          </a:ln>
          <a:effectLst/>
          <a:sp3d contourW="25400">
            <a:contourClr>
              <a:schemeClr val="lt1"/>
            </a:contourClr>
          </a:sp3d>
        </c:spPr>
      </c:pivotFmt>
      <c:pivotFmt>
        <c:idx val="7"/>
        <c:spPr>
          <a:solidFill>
            <a:schemeClr val="accent1"/>
          </a:solidFill>
          <a:ln w="25400">
            <a:solidFill>
              <a:schemeClr val="lt1"/>
            </a:solidFill>
          </a:ln>
          <a:effectLst/>
          <a:sp3d contourW="25400">
            <a:contourClr>
              <a:schemeClr val="lt1"/>
            </a:contourClr>
          </a:sp3d>
        </c:spPr>
      </c:pivotFmt>
      <c:pivotFmt>
        <c:idx val="8"/>
        <c:spPr>
          <a:solidFill>
            <a:schemeClr val="accent1"/>
          </a:solidFill>
          <a:ln w="25400">
            <a:solidFill>
              <a:schemeClr val="lt1"/>
            </a:solidFill>
          </a:ln>
          <a:effectLst/>
          <a:sp3d contourW="25400">
            <a:contourClr>
              <a:schemeClr val="lt1"/>
            </a:contourClr>
          </a:sp3d>
        </c:spPr>
      </c:pivotFmt>
      <c:pivotFmt>
        <c:idx val="9"/>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dk1"/>
                  </a:solidFill>
                  <a:latin typeface="+mn-lt"/>
                  <a:ea typeface="+mn-ea"/>
                  <a:cs typeface="+mn-cs"/>
                </a:defRPr>
              </a:pPr>
              <a:endParaRPr lang="en-US"/>
            </a:p>
          </c:txPr>
          <c:showLegendKey val="0"/>
          <c:showVal val="1"/>
          <c:showCatName val="0"/>
          <c:showSerName val="0"/>
          <c:showPercent val="1"/>
          <c:showBubbleSize val="0"/>
          <c:extLst>
            <c:ext xmlns:c15="http://schemas.microsoft.com/office/drawing/2012/chart" uri="{CE6537A1-D6FC-4f65-9D91-7224C49458BB}"/>
          </c:extLst>
        </c:dLbl>
      </c:pivotFmt>
      <c:pivotFmt>
        <c:idx val="10"/>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mn-lt"/>
                  <a:ea typeface="+mn-ea"/>
                  <a:cs typeface="+mn-cs"/>
                </a:defRPr>
              </a:pPr>
              <a:endParaRPr lang="en-US"/>
            </a:p>
          </c:txPr>
          <c:showLegendKey val="0"/>
          <c:showVal val="1"/>
          <c:showCatName val="0"/>
          <c:showSerName val="0"/>
          <c:showPercent val="1"/>
          <c:showBubbleSize val="0"/>
          <c:extLst>
            <c:ext xmlns:c15="http://schemas.microsoft.com/office/drawing/2012/chart" uri="{CE6537A1-D6FC-4f65-9D91-7224C49458BB}"/>
          </c:extLst>
        </c:dLbl>
      </c:pivotFmt>
      <c:pivotFmt>
        <c:idx val="11"/>
        <c:spPr>
          <a:solidFill>
            <a:schemeClr val="accent1"/>
          </a:solidFill>
          <a:ln w="25400">
            <a:solidFill>
              <a:schemeClr val="lt1"/>
            </a:solidFill>
          </a:ln>
          <a:effectLst/>
          <a:sp3d contourW="25400">
            <a:contourClr>
              <a:schemeClr val="lt1"/>
            </a:contourClr>
          </a:sp3d>
        </c:spPr>
      </c:pivotFmt>
      <c:pivotFmt>
        <c:idx val="12"/>
        <c:spPr>
          <a:solidFill>
            <a:schemeClr val="accent1"/>
          </a:solidFill>
          <a:ln w="25400">
            <a:solidFill>
              <a:schemeClr val="lt1"/>
            </a:solidFill>
          </a:ln>
          <a:effectLst/>
          <a:sp3d contourW="25400">
            <a:contourClr>
              <a:schemeClr val="lt1"/>
            </a:contourClr>
          </a:sp3d>
        </c:spPr>
      </c:pivotFmt>
      <c:pivotFmt>
        <c:idx val="13"/>
        <c:spPr>
          <a:solidFill>
            <a:schemeClr val="accent1"/>
          </a:solidFill>
          <a:ln w="25400">
            <a:solidFill>
              <a:schemeClr val="lt1"/>
            </a:solidFill>
          </a:ln>
          <a:effectLst/>
          <a:sp3d contourW="25400">
            <a:contourClr>
              <a:schemeClr val="lt1"/>
            </a:contourClr>
          </a:sp3d>
        </c:spPr>
      </c:pivotFmt>
      <c:pivotFmt>
        <c:idx val="14"/>
        <c:spPr>
          <a:solidFill>
            <a:schemeClr val="accent1"/>
          </a:solidFill>
          <a:ln w="25400">
            <a:solidFill>
              <a:schemeClr val="lt1"/>
            </a:solidFill>
          </a:ln>
          <a:effectLst/>
          <a:sp3d contourW="25400">
            <a:contourClr>
              <a:schemeClr val="lt1"/>
            </a:contourClr>
          </a:sp3d>
        </c:spPr>
      </c:pivotFmt>
      <c:pivotFmt>
        <c:idx val="15"/>
        <c:spPr>
          <a:solidFill>
            <a:schemeClr val="accent1"/>
          </a:solidFill>
          <a:ln w="25400">
            <a:solidFill>
              <a:schemeClr val="lt1"/>
            </a:solidFill>
          </a:ln>
          <a:effectLst/>
          <a:sp3d contourW="25400">
            <a:contourClr>
              <a:schemeClr val="lt1"/>
            </a:contourClr>
          </a:sp3d>
        </c:spPr>
      </c:pivotFmt>
      <c:pivotFmt>
        <c:idx val="16"/>
        <c:spPr>
          <a:solidFill>
            <a:schemeClr val="accent1"/>
          </a:solidFill>
          <a:ln w="25400">
            <a:solidFill>
              <a:schemeClr val="lt1"/>
            </a:solidFill>
          </a:ln>
          <a:effectLst/>
          <a:sp3d contourW="25400">
            <a:contourClr>
              <a:schemeClr val="lt1"/>
            </a:contourClr>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mn-lt"/>
                  <a:ea typeface="+mn-ea"/>
                  <a:cs typeface="+mn-cs"/>
                </a:defRPr>
              </a:pPr>
              <a:endParaRPr lang="en-US"/>
            </a:p>
          </c:txPr>
          <c:showLegendKey val="0"/>
          <c:showVal val="1"/>
          <c:showCatName val="0"/>
          <c:showSerName val="0"/>
          <c:showPercent val="1"/>
          <c:showBubbleSize val="0"/>
          <c:extLst>
            <c:ext xmlns:c15="http://schemas.microsoft.com/office/drawing/2012/chart" uri="{CE6537A1-D6FC-4f65-9D91-7224C49458BB}">
              <c15:layout/>
            </c:ext>
          </c:extLst>
        </c:dLbl>
      </c:pivotFmt>
      <c:pivotFmt>
        <c:idx val="17"/>
        <c:spPr>
          <a:solidFill>
            <a:schemeClr val="accent1"/>
          </a:solidFill>
          <a:ln w="25400">
            <a:solidFill>
              <a:schemeClr val="lt1"/>
            </a:solidFill>
          </a:ln>
          <a:effectLst/>
          <a:sp3d contourW="25400">
            <a:contourClr>
              <a:schemeClr val="lt1"/>
            </a:contourClr>
          </a:sp3d>
        </c:spPr>
      </c:pivotFmt>
      <c:pivotFmt>
        <c:idx val="18"/>
        <c:spPr>
          <a:solidFill>
            <a:schemeClr val="accent1"/>
          </a:solidFill>
          <a:ln w="25400">
            <a:solidFill>
              <a:schemeClr val="lt1"/>
            </a:solidFill>
          </a:ln>
          <a:effectLst/>
          <a:sp3d contourW="25400">
            <a:contourClr>
              <a:schemeClr val="lt1"/>
            </a:contourClr>
          </a:sp3d>
        </c:spPr>
      </c:pivotFmt>
      <c:pivotFmt>
        <c:idx val="19"/>
        <c:spPr>
          <a:solidFill>
            <a:schemeClr val="accent1"/>
          </a:solidFill>
          <a:ln w="25400">
            <a:solidFill>
              <a:schemeClr val="lt1"/>
            </a:solidFill>
          </a:ln>
          <a:effectLst/>
          <a:sp3d contourW="25400">
            <a:contourClr>
              <a:schemeClr val="lt1"/>
            </a:contourClr>
          </a:sp3d>
        </c:spPr>
      </c:pivotFmt>
      <c:pivotFmt>
        <c:idx val="20"/>
        <c:spPr>
          <a:solidFill>
            <a:schemeClr val="accent1"/>
          </a:solidFill>
          <a:ln w="25400">
            <a:solidFill>
              <a:schemeClr val="lt1"/>
            </a:solidFill>
          </a:ln>
          <a:effectLst/>
          <a:sp3d contourW="25400">
            <a:contourClr>
              <a:schemeClr val="lt1"/>
            </a:contourClr>
          </a:sp3d>
        </c:spPr>
      </c:pivotFmt>
      <c:pivotFmt>
        <c:idx val="21"/>
        <c:spPr>
          <a:solidFill>
            <a:schemeClr val="accent1"/>
          </a:solidFill>
          <a:ln w="25400">
            <a:solidFill>
              <a:schemeClr val="lt1"/>
            </a:solidFill>
          </a:ln>
          <a:effectLst/>
          <a:sp3d contourW="25400">
            <a:contourClr>
              <a:schemeClr val="lt1"/>
            </a:contourClr>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057214830904757E-2"/>
          <c:y val="0.18966025174455003"/>
          <c:w val="0.63582812924246535"/>
          <c:h val="0.65358076846728996"/>
        </c:manualLayout>
      </c:layout>
      <c:pie3DChart>
        <c:varyColors val="1"/>
        <c:ser>
          <c:idx val="0"/>
          <c:order val="0"/>
          <c:tx>
            <c:strRef>
              <c:f>'Dashboard $'!$C$5</c:f>
              <c:strCache>
                <c:ptCount val="1"/>
                <c:pt idx="0">
                  <c:v>Total</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778D-4459-8E7A-272E13721822}"/>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778D-4459-8E7A-272E13721822}"/>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778D-4459-8E7A-272E13721822}"/>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778D-4459-8E7A-272E13721822}"/>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778D-4459-8E7A-272E1372182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mn-lt"/>
                    <a:ea typeface="+mn-ea"/>
                    <a:cs typeface="+mn-cs"/>
                  </a:defRPr>
                </a:pPr>
                <a:endParaRPr lang="en-US"/>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'Dashboard $'!$B$6:$B$11</c:f>
              <c:strCache>
                <c:ptCount val="5"/>
                <c:pt idx="0">
                  <c:v>High School</c:v>
                </c:pt>
                <c:pt idx="1">
                  <c:v>Middle School</c:v>
                </c:pt>
                <c:pt idx="2">
                  <c:v>Elementary School</c:v>
                </c:pt>
                <c:pt idx="3">
                  <c:v>Special School</c:v>
                </c:pt>
                <c:pt idx="4">
                  <c:v>Administration</c:v>
                </c:pt>
              </c:strCache>
            </c:strRef>
          </c:cat>
          <c:val>
            <c:numRef>
              <c:f>'Dashboard $'!$C$6:$C$11</c:f>
              <c:numCache>
                <c:formatCode>"$"#,##0.00</c:formatCode>
                <c:ptCount val="5"/>
                <c:pt idx="0">
                  <c:v>6610372.4299999997</c:v>
                </c:pt>
                <c:pt idx="1">
                  <c:v>3945537.9100000006</c:v>
                </c:pt>
                <c:pt idx="2">
                  <c:v>5843815.8000000035</c:v>
                </c:pt>
                <c:pt idx="3">
                  <c:v>232922.79</c:v>
                </c:pt>
                <c:pt idx="4">
                  <c:v>2749444.49</c:v>
                </c:pt>
              </c:numCache>
            </c:numRef>
          </c:val>
          <c:extLst>
            <c:ext xmlns:c16="http://schemas.microsoft.com/office/drawing/2014/chart" uri="{C3380CC4-5D6E-409C-BE32-E72D297353CC}">
              <c16:uniqueId val="{0000000A-778D-4459-8E7A-272E13721822}"/>
            </c:ext>
          </c:extLst>
        </c:ser>
        <c:dLbls>
          <c:showLegendKey val="0"/>
          <c:showVal val="0"/>
          <c:showCatName val="0"/>
          <c:showSerName val="0"/>
          <c:showPercent val="0"/>
          <c:showBubbleSize val="0"/>
          <c:showLeaderLines val="1"/>
        </c:dLbls>
      </c:pie3DChart>
      <c:spPr>
        <a:noFill/>
        <a:ln>
          <a:noFill/>
        </a:ln>
        <a:effectLst/>
      </c:spPr>
    </c:plotArea>
    <c:legend>
      <c:legendPos val="r"/>
      <c:layout>
        <c:manualLayout>
          <c:xMode val="edge"/>
          <c:yMode val="edge"/>
          <c:x val="0.75700127567852904"/>
          <c:y val="0.12899459965694332"/>
          <c:w val="0.1974786830324419"/>
          <c:h val="0.46099241293011617"/>
        </c:manualLayout>
      </c:layout>
      <c:overlay val="0"/>
      <c:spPr>
        <a:solidFill>
          <a:schemeClr val="bg1">
            <a:lumMod val="95000"/>
          </a:schemeClr>
        </a:solidFill>
        <a:ln>
          <a:noFill/>
        </a:ln>
        <a:effectLst/>
      </c:spPr>
      <c:txPr>
        <a:bodyPr rot="0" spcFirstLastPara="1" vertOverflow="ellipsis" vert="horz" wrap="square" anchor="ctr" anchorCtr="1"/>
        <a:lstStyle/>
        <a:p>
          <a:pPr>
            <a:defRPr sz="1200" b="1"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28575"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6</xdr:col>
      <xdr:colOff>879563</xdr:colOff>
      <xdr:row>2</xdr:row>
      <xdr:rowOff>38414</xdr:rowOff>
    </xdr:from>
    <xdr:ext cx="1952754" cy="2277782"/>
    <mc:AlternateContent xmlns:mc="http://schemas.openxmlformats.org/markup-compatibility/2006">
      <mc:Choice xmlns:a14="http://schemas.microsoft.com/office/drawing/2010/main" Requires="a14">
        <xdr:graphicFrame macro="">
          <xdr:nvGraphicFramePr>
            <xdr:cNvPr id="2" name="Utility 1"/>
            <xdr:cNvGraphicFramePr/>
          </xdr:nvGraphicFramePr>
          <xdr:xfrm>
            <a:off x="0" y="0"/>
            <a:ext cx="0" cy="0"/>
          </xdr:xfrm>
          <a:graphic>
            <a:graphicData uri="http://schemas.microsoft.com/office/drawing/2010/slicer">
              <sle:slicer xmlns:sle="http://schemas.microsoft.com/office/drawing/2010/slicer" name="Utility 1"/>
            </a:graphicData>
          </a:graphic>
        </xdr:graphicFrame>
      </mc:Choice>
      <mc:Fallback>
        <xdr:sp macro="" textlink="">
          <xdr:nvSpPr>
            <xdr:cNvPr id="0" name=""/>
            <xdr:cNvSpPr>
              <a:spLocks noTextEdit="1"/>
            </xdr:cNvSpPr>
          </xdr:nvSpPr>
          <xdr:spPr>
            <a:xfrm>
              <a:off x="9351210" y="509061"/>
              <a:ext cx="1952754" cy="227778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oneCellAnchor>
  <xdr:twoCellAnchor>
    <xdr:from>
      <xdr:col>1</xdr:col>
      <xdr:colOff>0</xdr:colOff>
      <xdr:row>12</xdr:row>
      <xdr:rowOff>85190</xdr:rowOff>
    </xdr:from>
    <xdr:to>
      <xdr:col>6</xdr:col>
      <xdr:colOff>814175</xdr:colOff>
      <xdr:row>26</xdr:row>
      <xdr:rowOff>67519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CFISD_Annual_Breakdown_Final3.xlsb"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CFISD_Annual_Breakdown_Final3.xlsb"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JAY BONHAM" refreshedDate="43555.639196643519" createdVersion="6" refreshedVersion="6" minRefreshableVersion="3" recordCount="125">
  <cacheSource type="worksheet">
    <worksheetSource ref="A1:O126" sheet="DataYY03" r:id="rId2"/>
  </cacheSource>
  <cacheFields count="15">
    <cacheField name="School Type" numFmtId="0">
      <sharedItems count="5">
        <s v="Administration"/>
        <s v="Elementary School"/>
        <s v="High School"/>
        <s v="Middle School"/>
        <s v="Special School"/>
      </sharedItems>
    </cacheField>
    <cacheField name="Utility" numFmtId="0">
      <sharedItems count="1">
        <s v="Electric"/>
      </sharedItems>
    </cacheField>
    <cacheField name="Place" numFmtId="0">
      <sharedItems/>
    </cacheField>
    <cacheField name="Location" numFmtId="0">
      <sharedItems/>
    </cacheField>
    <cacheField name="Area" numFmtId="0">
      <sharedItems containsSemiMixedTypes="0" containsString="0" containsNumber="1" containsInteger="1" minValue="0" maxValue="590057"/>
    </cacheField>
    <cacheField name="Eff. Date" numFmtId="0">
      <sharedItems containsSemiMixedTypes="0" containsString="0" containsNumber="1" containsInteger="1" minValue="36526" maxValue="36526"/>
    </cacheField>
    <cacheField name="Base Year " numFmtId="0">
      <sharedItems containsSemiMixedTypes="0" containsString="0" containsNumber="1" minValue="5.422555" maxValue="22802.546517999996"/>
    </cacheField>
    <cacheField name="MMBTU" numFmtId="0">
      <sharedItems containsSemiMixedTypes="0" containsString="0" containsNumber="1" minValue="4.6648479999999992" maxValue="22318.579705000004"/>
    </cacheField>
    <cacheField name="Var [%]" numFmtId="0">
      <sharedItems containsSemiMixedTypes="0" containsString="0" containsNumber="1" minValue="-48.550152785090404" maxValue="251.21130026203238"/>
    </cacheField>
    <cacheField name="Base Year 2" numFmtId="0">
      <sharedItems containsSemiMixedTypes="0" containsString="0" containsNumber="1" minValue="198.5" maxValue="654193.68999999994"/>
    </cacheField>
    <cacheField name="Cost" numFmtId="0">
      <sharedItems containsSemiMixedTypes="0" containsString="0" containsNumber="1" minValue="178.16" maxValue="600208.82999999996"/>
    </cacheField>
    <cacheField name="Var [%]3" numFmtId="0">
      <sharedItems containsSemiMixedTypes="0" containsString="0" containsNumber="1" minValue="-31.711465650477976" maxValue="192.66795591451452"/>
    </cacheField>
    <cacheField name="Base Year 4" numFmtId="0">
      <sharedItems containsSemiMixedTypes="0" containsString="0" containsNumber="1" containsInteger="1" minValue="0" maxValue="39847"/>
    </cacheField>
    <cacheField name="Current Year5" numFmtId="0">
      <sharedItems containsSemiMixedTypes="0" containsString="0" containsNumber="1" containsInteger="1" minValue="0" maxValue="39071"/>
    </cacheField>
    <cacheField name="Var [%]6" numFmtId="0">
      <sharedItems containsSemiMixedTypes="0" containsString="0" containsNumber="1" minValue="-42.276422764227647" maxValue="378.96226415094338"/>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JAY BONHAM" refreshedDate="43553.847442824073" createdVersion="6" refreshedVersion="6" minRefreshableVersion="3" recordCount="408">
  <cacheSource type="worksheet">
    <worksheetSource ref="A1:O409" sheet="DataYY03" r:id="rId2"/>
  </cacheSource>
  <cacheFields count="15">
    <cacheField name="School Type" numFmtId="0">
      <sharedItems count="5">
        <s v="Administration"/>
        <s v="Elementary School"/>
        <s v="High School"/>
        <s v="Middle School"/>
        <s v="Special School"/>
      </sharedItems>
    </cacheField>
    <cacheField name="Utility" numFmtId="0">
      <sharedItems count="5">
        <s v="Electric"/>
        <s v="Fire"/>
        <s v="Irrigation"/>
        <s v="Nat_Gas"/>
        <s v="Water"/>
      </sharedItems>
    </cacheField>
    <cacheField name="Place" numFmtId="0">
      <sharedItems/>
    </cacheField>
    <cacheField name="Location" numFmtId="0">
      <sharedItems/>
    </cacheField>
    <cacheField name="Area" numFmtId="0">
      <sharedItems containsSemiMixedTypes="0" containsString="0" containsNumber="1" containsInteger="1" minValue="0" maxValue="590057"/>
    </cacheField>
    <cacheField name="Eff. Date" numFmtId="0">
      <sharedItems containsSemiMixedTypes="0" containsString="0" containsNumber="1" containsInteger="1" minValue="36526" maxValue="36526"/>
    </cacheField>
    <cacheField name="Base Year " numFmtId="0">
      <sharedItems containsSemiMixedTypes="0" containsString="0" containsNumber="1" minValue="0" maxValue="22802.546517999996"/>
    </cacheField>
    <cacheField name="kWh" numFmtId="0">
      <sharedItems containsString="0" containsBlank="1" containsNumber="1" minValue="0" maxValue="22318.579705000004" count="233">
        <n v="1344.9668159999999"/>
        <n v="17893.246362000002"/>
        <n v="1851.1685759999998"/>
        <n v="10958.640749999999"/>
        <n v="9.2101380000000006"/>
        <n v="115.98652799999998"/>
        <n v="297.06335999999999"/>
        <n v="207.94817900000007"/>
        <n v="2447.4712319999999"/>
        <n v="3373.0236800000002"/>
        <n v="1132.189482"/>
        <n v="2762.3511360000002"/>
        <n v="14720.039986999998"/>
        <n v="2394.4055039999998"/>
        <n v="2094.3867060000002"/>
        <n v="2151.5055200000002"/>
        <n v="3362.14"/>
        <n v="24.982550000000007"/>
        <n v="86.96223999999998"/>
        <n v="702.482619"/>
        <n v="183.56509800000001"/>
        <n v="2035.3077119999998"/>
        <n v="10107.718955"/>
        <n v="196.58457599999997"/>
        <n v="40.619712000000007"/>
        <n v="3340.6141440000001"/>
        <n v="4.6648479999999992"/>
        <n v="17.829046999999999"/>
        <n v="2063.1588480000005"/>
        <n v="43.903776000000008"/>
        <n v="5262.6821760000012"/>
        <n v="1423.8772799999999"/>
        <n v="404.317632"/>
        <n v="1803.4648399999999"/>
        <n v="3688.4232000000006"/>
        <n v="3940.2948479999995"/>
        <n v="2421.9379199999994"/>
        <n v="3571.9553280000005"/>
        <n v="2802.3232320000006"/>
        <n v="4600.0876799999996"/>
        <n v="3241.7974719999997"/>
        <n v="3140.4418559999995"/>
        <n v="3538.6532530000004"/>
        <n v="3134.8813439999999"/>
        <n v="2806.2496799999999"/>
        <n v="2899.6392960000003"/>
        <n v="4087.4088000000002"/>
        <n v="2978.2598400000002"/>
        <n v="3368.1530880000005"/>
        <n v="3757.4604380000001"/>
        <n v="3891.3995519999999"/>
        <n v="3400.8941259999997"/>
        <n v="2679.4635840000001"/>
        <n v="3675.1567680000003"/>
        <n v="2780.3675520000002"/>
        <n v="3553.5987840000003"/>
        <n v="2298.0760319999999"/>
        <n v="2818.5422400000007"/>
        <n v="3295.4202239999995"/>
        <n v="1909.4931840000002"/>
        <n v="2993.3333760000005"/>
        <n v="3737.0839679999995"/>
        <n v="3319.8292799999999"/>
        <n v="3343.2520319999999"/>
        <n v="2780.6886720000002"/>
        <n v="3061.4830079999997"/>
        <n v="3396.91903"/>
        <n v="3401.5779839999996"/>
        <n v="4046.4391480000004"/>
        <n v="3158.1498239999996"/>
        <n v="2625.7190399999999"/>
        <n v="2667.0099840000003"/>
        <n v="3231.2129279999999"/>
        <n v="2911.422912"/>
        <n v="3365.54016"/>
        <n v="3079.2359040000006"/>
        <n v="3596.2076159999997"/>
        <n v="1958.9152410000002"/>
        <n v="3117.84"/>
        <n v="2480.2953600000001"/>
        <n v="3837.4133759999995"/>
        <n v="3949.780976"/>
        <n v="3307.542480000001"/>
        <n v="3901.9020110000001"/>
        <n v="3751.2283000000002"/>
        <n v="2563.2210210000003"/>
        <n v="3459.9014400000001"/>
        <n v="2701.0768320000002"/>
        <n v="2826.2334720000003"/>
        <n v="3275.6025599999998"/>
        <n v="3252.4922879999995"/>
        <n v="16165.520712000001"/>
        <n v="17424.205364000001"/>
        <n v="21066.749326000001"/>
        <n v="21004.302402000005"/>
        <n v="20073.951994999996"/>
        <n v="18324.844102999999"/>
        <n v="22318.579705000004"/>
        <n v="18852.295948999999"/>
        <n v="18919.470615000002"/>
        <n v="12318.144992"/>
        <n v="16585.924016000001"/>
        <n v="17207.946013999997"/>
        <n v="6518.3521799999999"/>
        <n v="7725.0729380000012"/>
        <n v="7786.4774929999994"/>
        <n v="7215.1208240000014"/>
        <n v="9545.7166230000003"/>
        <n v="7080.5859089999994"/>
        <n v="8148.5409130000007"/>
        <n v="6503.3076760000013"/>
        <n v="7539.883213000001"/>
        <n v="7337.0148380000001"/>
        <n v="7748.2472079999998"/>
        <n v="6419.4639180000013"/>
        <n v="7062.0635579999998"/>
        <n v="5026.0070399999995"/>
        <n v="7924.1907709999987"/>
        <n v="7806.2602289999995"/>
        <n v="6283.9917089999999"/>
        <n v="6385.7468909999998"/>
        <n v="2512.3564800000004"/>
        <n v="2683.3733759999996"/>
        <n v="1633.9472640000001"/>
        <n v="2034.0001920000004"/>
        <n v="0"/>
        <m/>
        <n v="120.81899999999997"/>
        <n v="4140.6000000000004"/>
        <n v="212.798"/>
        <n v="17400.82"/>
        <n v="36.152999999999999"/>
        <n v="238.96"/>
        <n v="882.91599999999994"/>
        <n v="322.18400000000003"/>
        <n v="6867.01"/>
        <n v="134.31200000000001"/>
        <n v="746.75"/>
        <n v="273.774"/>
        <n v="24.617000000000004"/>
        <n v="428.17100000000005"/>
        <n v="56.958999999999996"/>
        <n v="30.9"/>
        <n v="397.99200000000002"/>
        <n v="705.03499999999997"/>
        <n v="4366.17"/>
        <n v="500.47699999999998"/>
        <n v="589.26299999999992"/>
        <n v="497.59300000000002"/>
        <n v="352.26"/>
        <n v="382.43900000000002"/>
        <n v="819.15899999999999"/>
        <n v="319.09399999999999"/>
        <n v="273.98"/>
        <n v="341.85700000000003"/>
        <n v="504.69999999999993"/>
        <n v="322.08099999999996"/>
        <n v="410.55800000000005"/>
        <n v="1335.91"/>
        <n v="323.72899999999998"/>
        <n v="381.92400000000009"/>
        <n v="327.87475000000001"/>
        <n v="240.608"/>
        <n v="335.57400000000001"/>
        <n v="693.80800000000022"/>
        <n v="358.64599999999996"/>
        <n v="624.48899999999992"/>
        <n v="726.45900000000006"/>
        <n v="670.42700000000013"/>
        <n v="608.42099999999994"/>
        <n v="279.33600000000001"/>
        <n v="461.64599999999996"/>
        <n v="598.53300000000013"/>
        <n v="766.32"/>
        <n v="974.89499999999998"/>
        <n v="564.54300000000012"/>
        <n v="0.61799999999999999"/>
        <n v="128.33799999999999"/>
        <n v="1820.3190000000002"/>
        <n v="904.23699999999997"/>
        <n v="369.35799999999995"/>
        <n v="566.91199999999992"/>
        <n v="154.39700000000002"/>
        <n v="448.87399999999997"/>
        <n v="504.08199999999999"/>
        <n v="620.88400000000001"/>
        <n v="448.15300000000002"/>
        <n v="419.51900000000001"/>
        <n v="621.50199999999984"/>
        <n v="317.24"/>
        <n v="546.31200000000001"/>
        <n v="417.15"/>
        <n v="226.70299999999995"/>
        <n v="454.95099999999996"/>
        <n v="707.81600000000003"/>
        <n v="350.71499999999997"/>
        <n v="306.63099999999997"/>
        <n v="1420.37"/>
        <n v="331.24800000000005"/>
        <n v="296.22800000000001"/>
        <n v="367.09200000000004"/>
        <n v="914.43399999999997"/>
        <n v="7517.97"/>
        <n v="5568.18"/>
        <n v="4339.3900000000003"/>
        <n v="5813.32"/>
        <n v="7825.94"/>
        <n v="5030.005000000001"/>
        <n v="3922.24"/>
        <n v="5509.47"/>
        <n v="3150.77"/>
        <n v="3301.15"/>
        <n v="1547.7809999999999"/>
        <n v="1393.1780000000001"/>
        <n v="6378.79"/>
        <n v="3308.36"/>
        <n v="3195.06"/>
        <n v="1042.3599999999999"/>
        <n v="1591.1439999999996"/>
        <n v="1675.7070000000001"/>
        <n v="1056.78"/>
        <n v="2205.7449999999999"/>
        <n v="2689.33"/>
        <n v="1037.0039999999999"/>
        <n v="996.01"/>
        <n v="1132.6909999999998"/>
        <n v="3828.51"/>
        <n v="1406.98"/>
        <n v="1055.4409999999998"/>
        <n v="2192.4580000000001"/>
        <n v="440.32499999999999"/>
        <n v="399.53700000000003"/>
        <n v="159.54699999999997"/>
      </sharedItems>
    </cacheField>
    <cacheField name="Var [%]" numFmtId="0">
      <sharedItems containsSemiMixedTypes="0" containsString="0" containsNumber="1" minValue="-76" maxValue="380.82191780821915"/>
    </cacheField>
    <cacheField name="Base Year 2" numFmtId="0">
      <sharedItems containsSemiMixedTypes="0" containsString="0" containsNumber="1" minValue="0" maxValue="654193.68999999994"/>
    </cacheField>
    <cacheField name="Cost" numFmtId="0">
      <sharedItems containsSemiMixedTypes="0" containsString="0" containsNumber="1" minValue="112" maxValue="600208.82999999996"/>
    </cacheField>
    <cacheField name="Var [%]3" numFmtId="0">
      <sharedItems containsSemiMixedTypes="0" containsString="0" containsNumber="1" minValue="-94.135864135864139" maxValue="807.63963686721036"/>
    </cacheField>
    <cacheField name="Base Year 4" numFmtId="0">
      <sharedItems containsSemiMixedTypes="0" containsString="0" containsNumber="1" containsInteger="1" minValue="0" maxValue="39847"/>
    </cacheField>
    <cacheField name="Current Year5" numFmtId="0">
      <sharedItems containsString="0" containsBlank="1" containsNumber="1" containsInteger="1" minValue="0" maxValue="39071"/>
    </cacheField>
    <cacheField name="Var [%]6" numFmtId="0">
      <sharedItems containsSemiMixedTypes="0" containsString="0" containsNumber="1" minValue="-42.276422764227647" maxValue="378.96226415094338"/>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125">
  <r>
    <x v="0"/>
    <x v="0"/>
    <s v="BARKERTRANS"/>
    <s v="Houston, TX"/>
    <n v="22677"/>
    <n v="36526"/>
    <n v="1299.4519680000001"/>
    <n v="1344.9668159999999"/>
    <n v="3.5026187285746415"/>
    <n v="30129.83"/>
    <n v="29071.1"/>
    <n v="-3.5138930422109915"/>
    <n v="1418"/>
    <n v="1470"/>
    <n v="3.6671368124118477"/>
  </r>
  <r>
    <x v="0"/>
    <x v="0"/>
    <s v="BERRYCENTER"/>
    <s v="Cypress, TX"/>
    <n v="491434"/>
    <n v="36526"/>
    <n v="18172.890517"/>
    <n v="17893.246362000002"/>
    <n v="-1.5387984357161186"/>
    <n v="434857.66"/>
    <n v="394395.38"/>
    <n v="-9.3047182381471671"/>
    <n v="19650"/>
    <n v="17884"/>
    <n v="-8.9872773536895671"/>
  </r>
  <r>
    <x v="0"/>
    <x v="0"/>
    <s v="BRADLEYPOLICESTATION"/>
    <s v="Cypress, TX"/>
    <n v="18144"/>
    <n v="36526"/>
    <n v="1856.4535679999999"/>
    <n v="1851.1685759999998"/>
    <n v="-0.2846821537095352"/>
    <n v="39157.15"/>
    <n v="36083.660000000003"/>
    <n v="-7.8491156787457719"/>
    <n v="1411"/>
    <n v="1361"/>
    <n v="-3.5435861091424523"/>
  </r>
  <r>
    <x v="0"/>
    <x v="0"/>
    <s v="CFISDNATATORIUM"/>
    <s v="Houston, TX"/>
    <n v="49471"/>
    <n v="36526"/>
    <n v="5795.731342"/>
    <n v="10958.640749999999"/>
    <n v="89.081241060742045"/>
    <n v="183234.41"/>
    <n v="221954.89"/>
    <n v="21.131664079907264"/>
    <n v="6295"/>
    <n v="8248"/>
    <n v="31.024622716441623"/>
  </r>
  <r>
    <x v="0"/>
    <x v="0"/>
    <s v="CY-FAIRCOMPLEXRETENTIONPOND"/>
    <s v="Cypress, TX"/>
    <n v="0"/>
    <n v="36526"/>
    <n v="8.5563910000000014"/>
    <n v="9.2101380000000006"/>
    <n v="7.6404526160620705"/>
    <n v="1223.77"/>
    <n v="1502.23"/>
    <n v="22.754275721745099"/>
    <n v="139"/>
    <n v="177"/>
    <n v="27.338129496402875"/>
  </r>
  <r>
    <x v="0"/>
    <x v="0"/>
    <s v="CY-FAIRHS-BALLFIELD"/>
    <s v="Cypress, TX"/>
    <n v="0"/>
    <n v="36526"/>
    <n v="99.140823999999995"/>
    <n v="115.98652799999998"/>
    <n v="16.991692544334704"/>
    <n v="9221.26"/>
    <n v="13338.39"/>
    <n v="44.648236791935162"/>
    <n v="941"/>
    <n v="1363"/>
    <n v="44.845908607863976"/>
  </r>
  <r>
    <x v="0"/>
    <x v="0"/>
    <s v="ELC1"/>
    <s v="Houston, TX"/>
    <n v="6832"/>
    <n v="36526"/>
    <n v="344.30343999999997"/>
    <n v="297.06335999999999"/>
    <n v="-13.720478656849894"/>
    <n v="8815.18"/>
    <n v="7641.57"/>
    <n v="-13.313511465449373"/>
    <n v="481"/>
    <n v="443"/>
    <n v="-7.9002079002079002"/>
  </r>
  <r>
    <x v="0"/>
    <x v="0"/>
    <s v="ELC2"/>
    <s v="Houston, TX"/>
    <n v="4573"/>
    <n v="36526"/>
    <n v="228.54813200000001"/>
    <n v="207.94817900000007"/>
    <n v="-9.0133981055683936"/>
    <n v="6403.83"/>
    <n v="6592.46"/>
    <n v="2.9455810038679977"/>
    <n v="359"/>
    <n v="418"/>
    <n v="16.434540389972145"/>
  </r>
  <r>
    <x v="0"/>
    <x v="0"/>
    <s v="ELDRIDGETRANS"/>
    <s v="Houston, TX"/>
    <n v="26451"/>
    <n v="36526"/>
    <n v="2299.5360540000001"/>
    <n v="2447.4712319999999"/>
    <n v="6.4332619504995163"/>
    <n v="50051.09"/>
    <n v="49411.28"/>
    <n v="-1.2783138189398073"/>
    <n v="1988"/>
    <n v="2169"/>
    <n v="9.1046277665995987"/>
  </r>
  <r>
    <x v="0"/>
    <x v="0"/>
    <s v="EXHIBITCENTERSCIENCERESOURCEC"/>
    <s v="Cypress, TX"/>
    <n v="70662"/>
    <n v="36526"/>
    <n v="3125.2158399999998"/>
    <n v="3373.0236800000002"/>
    <n v="7.9293032125422886"/>
    <n v="73264.72"/>
    <n v="69179.91"/>
    <n v="-5.5754120127668543"/>
    <n v="3381"/>
    <n v="3066"/>
    <n v="-9.316770186335404"/>
  </r>
  <r>
    <x v="0"/>
    <x v="0"/>
    <s v="EXHIBITCENTERTELGEAG"/>
    <s v="Cypress, TX"/>
    <n v="33198"/>
    <n v="36526"/>
    <n v="1199.7991939999999"/>
    <n v="1132.189482"/>
    <n v="-5.6350856325045893"/>
    <n v="24739.47"/>
    <n v="21239.46"/>
    <n v="-14.147473652426667"/>
    <n v="808"/>
    <n v="753"/>
    <n v="-6.8069306930693072"/>
  </r>
  <r>
    <x v="0"/>
    <x v="0"/>
    <s v="FALCONCOMPLEX"/>
    <s v="Houston, TX"/>
    <n v="0"/>
    <n v="36526"/>
    <n v="2886.2512320000005"/>
    <n v="2762.3511360000002"/>
    <n v="-4.2927689255292067"/>
    <n v="62905.39"/>
    <n v="57345.61"/>
    <n v="-8.8383205318336007"/>
    <n v="2560"/>
    <n v="2533"/>
    <n v="-1.0546875"/>
  </r>
  <r>
    <x v="0"/>
    <x v="0"/>
    <s v="FOODPRODUCTIONCENTER"/>
    <s v="Houston, TX"/>
    <n v="57684"/>
    <n v="36526"/>
    <n v="14591.325860000004"/>
    <n v="14720.039986999998"/>
    <n v="0.88212769857224727"/>
    <n v="323176.19"/>
    <n v="301041.48"/>
    <n v="-6.8491153386021413"/>
    <n v="9492"/>
    <n v="8886"/>
    <n v="-6.38432364096081"/>
  </r>
  <r>
    <x v="0"/>
    <x v="0"/>
    <s v="FOODSERVICEWAREHOUSE"/>
    <s v="Houston, TX"/>
    <n v="49742"/>
    <n v="36526"/>
    <n v="2099.8960320000001"/>
    <n v="2394.4055039999998"/>
    <n v="14.024954926911334"/>
    <n v="49121.63"/>
    <n v="46059.86"/>
    <n v="-6.2330382766207073"/>
    <n v="2097"/>
    <n v="2235"/>
    <n v="6.5808297567954215"/>
  </r>
  <r>
    <x v="0"/>
    <x v="0"/>
    <s v="ISCA"/>
    <s v="Houston, TX"/>
    <n v="132467"/>
    <n v="36526"/>
    <n v="2102.2714799999999"/>
    <n v="2094.3867060000002"/>
    <n v="-0.37505974252191931"/>
    <n v="52116.65"/>
    <n v="49138.06"/>
    <n v="-5.7152368772743456"/>
    <n v="2813"/>
    <n v="2850"/>
    <n v="1.3153217205830074"/>
  </r>
  <r>
    <x v="0"/>
    <x v="0"/>
    <s v="ISCB"/>
    <s v="Houston, TX"/>
    <n v="0"/>
    <n v="36526"/>
    <n v="2123.43208"/>
    <n v="2151.5055200000002"/>
    <n v="1.3220785474805405"/>
    <n v="48810.03"/>
    <n v="46705.31"/>
    <n v="-4.3120645490281397"/>
    <n v="2204"/>
    <n v="2289"/>
    <n v="3.8566243194192378"/>
  </r>
  <r>
    <x v="0"/>
    <x v="0"/>
    <s v="ISCC"/>
    <s v="Houston, TX"/>
    <n v="0"/>
    <n v="36526"/>
    <n v="3598.1211200000002"/>
    <n v="3362.14"/>
    <n v="-6.5584540411469039"/>
    <n v="79799.399999999994"/>
    <n v="71002.06"/>
    <n v="-11.024318478585053"/>
    <n v="3386"/>
    <n v="3397"/>
    <n v="0.32486709982279977"/>
  </r>
  <r>
    <x v="0"/>
    <x v="0"/>
    <s v="ISCC-EXLIGHT"/>
    <s v="Houston, TX"/>
    <n v="0"/>
    <n v="36526"/>
    <n v="24.983160000000009"/>
    <n v="24.982550000000007"/>
    <n v="-2.4416446918704097E-3"/>
    <n v="1209.8900000000001"/>
    <n v="1322.23"/>
    <n v="9.2851416244451972"/>
    <n v="0"/>
    <n v="0"/>
    <n v="0"/>
  </r>
  <r>
    <x v="0"/>
    <x v="0"/>
    <s v="ISCD"/>
    <s v="Houston, TX"/>
    <n v="0"/>
    <n v="36526"/>
    <n v="86.417159999999981"/>
    <n v="86.96223999999998"/>
    <n v="0.63075435480638131"/>
    <n v="3020.9"/>
    <n v="2920.38"/>
    <n v="-3.3274851865338144"/>
    <n v="225"/>
    <n v="219"/>
    <n v="-2.666666666666667"/>
  </r>
  <r>
    <x v="0"/>
    <x v="0"/>
    <s v="ISCDATACENTER"/>
    <s v="Houston, TX"/>
    <n v="0"/>
    <n v="36526"/>
    <n v="681.69896800000015"/>
    <n v="702.482619"/>
    <n v="3.0488018869935867"/>
    <n v="13723.03"/>
    <n v="13117.82"/>
    <n v="-4.4101776356970728"/>
    <n v="357"/>
    <n v="386"/>
    <n v="8.1232492997198875"/>
  </r>
  <r>
    <x v="0"/>
    <x v="0"/>
    <s v="ISCSW"/>
    <s v="Houston, TX"/>
    <n v="6054"/>
    <n v="36526"/>
    <n v="180.55452600000001"/>
    <n v="183.56509800000001"/>
    <n v="1.6674032308666651"/>
    <n v="4750.1499999999996"/>
    <n v="4556.0600000000004"/>
    <n v="-4.0859762323295055"/>
    <n v="254"/>
    <n v="253"/>
    <n v="-0.39370078740157483"/>
  </r>
  <r>
    <x v="0"/>
    <x v="0"/>
    <s v="ISCW"/>
    <s v="Houston, TX"/>
    <n v="35364"/>
    <n v="36526"/>
    <n v="2149.3708799999999"/>
    <n v="2035.3077119999998"/>
    <n v="-5.3068164764565902"/>
    <n v="55443.85"/>
    <n v="49732.94"/>
    <n v="-10.300348911556465"/>
    <n v="3252"/>
    <n v="3109"/>
    <n v="-4.39729397293973"/>
  </r>
  <r>
    <x v="0"/>
    <x v="0"/>
    <s v="JARVISCENTRALPLANT"/>
    <s v="Cypress, TX"/>
    <n v="12152"/>
    <n v="36526"/>
    <n v="10022.745494000001"/>
    <n v="10107.718955"/>
    <n v="0.84780623284178158"/>
    <n v="318478.25"/>
    <n v="301710.71999999997"/>
    <n v="-5.2648901455593906"/>
    <n v="21593"/>
    <n v="20734"/>
    <n v="-3.9781410642337796"/>
  </r>
  <r>
    <x v="0"/>
    <x v="0"/>
    <s v="JERSEYVILLAGESTADIUM"/>
    <s v="Houston, TX"/>
    <n v="2385"/>
    <n v="36526"/>
    <n v="184.79347200000001"/>
    <n v="196.58457599999997"/>
    <n v="6.3806929283735609"/>
    <n v="13126.7"/>
    <n v="13747.35"/>
    <n v="4.7281494968270774"/>
    <n v="1217"/>
    <n v="1259"/>
    <n v="3.4511092851273624"/>
  </r>
  <r>
    <x v="0"/>
    <x v="0"/>
    <s v="LANGHAMCREEKRETENTIONPOND"/>
    <s v="Houston, TX"/>
    <n v="0"/>
    <n v="36526"/>
    <n v="78.950112000000004"/>
    <n v="40.619712000000007"/>
    <n v="-48.550152785090404"/>
    <n v="6114.35"/>
    <n v="4175.3999999999996"/>
    <n v="-31.711465650477976"/>
    <n v="492"/>
    <n v="284"/>
    <n v="-42.276422764227647"/>
  </r>
  <r>
    <x v="0"/>
    <x v="0"/>
    <s v="MAINTENANCEOPER"/>
    <s v="Houston, TX"/>
    <n v="35143"/>
    <n v="36526"/>
    <n v="3394.4332799999997"/>
    <n v="3340.6141440000001"/>
    <n v="-1.5855116763408503"/>
    <n v="78548.820000000007"/>
    <n v="74378.5"/>
    <n v="-5.3092077003830234"/>
    <n v="3731"/>
    <n v="3758"/>
    <n v="0.72366657732511386"/>
  </r>
  <r>
    <x v="0"/>
    <x v="0"/>
    <s v="MILLSAPNATURETRAIL"/>
    <s v="Cypress, TX"/>
    <n v="1121"/>
    <n v="36526"/>
    <n v="5.422555"/>
    <n v="4.6648479999999992"/>
    <n v="-13.973246928800187"/>
    <n v="198.5"/>
    <n v="178.16"/>
    <n v="-10.246851385390428"/>
    <n v="23"/>
    <n v="21"/>
    <n v="-8.695652173913043"/>
  </r>
  <r>
    <x v="0"/>
    <x v="0"/>
    <s v="MILLSAPROPES"/>
    <s v="Cypress, TX"/>
    <n v="924"/>
    <n v="36526"/>
    <n v="19.143516999999996"/>
    <n v="17.829046999999999"/>
    <n v="-6.8663976426066275"/>
    <n v="509.92"/>
    <n v="479.82"/>
    <n v="-5.9028867273297774"/>
    <n v="20"/>
    <n v="23"/>
    <n v="15"/>
  </r>
  <r>
    <x v="0"/>
    <x v="0"/>
    <s v="PRIDGEONSTADIUM"/>
    <s v="Houston, TX"/>
    <n v="86181"/>
    <n v="36526"/>
    <n v="1927.5531840000001"/>
    <n v="2063.1588480000005"/>
    <n v="7.0351191928512877"/>
    <n v="53453.1"/>
    <n v="52118.64"/>
    <n v="-2.4965062830780629"/>
    <n v="3213"/>
    <n v="3000"/>
    <n v="-6.6293183940242759"/>
  </r>
  <r>
    <x v="0"/>
    <x v="0"/>
    <s v="RECYCLECENTER"/>
    <s v="Houston, TX"/>
    <n v="1875"/>
    <n v="36526"/>
    <n v="54.061919999999994"/>
    <n v="43.903776000000008"/>
    <n v="-18.789832103632254"/>
    <n v="2110.67"/>
    <n v="1761.5"/>
    <n v="-16.543088213695178"/>
    <n v="146"/>
    <n v="137"/>
    <n v="-6.1643835616438354"/>
  </r>
  <r>
    <x v="0"/>
    <x v="0"/>
    <s v="SATELLITECOLDFOODWAREHOUSE"/>
    <s v="Cypress, TX"/>
    <n v="22020"/>
    <n v="36526"/>
    <n v="3491.4170880000001"/>
    <n v="5262.6821760000012"/>
    <n v="50.731981981981995"/>
    <n v="73418.2"/>
    <n v="102666.51"/>
    <n v="39.83795571125416"/>
    <n v="2609"/>
    <n v="3827"/>
    <n v="46.684553468761976"/>
  </r>
  <r>
    <x v="0"/>
    <x v="0"/>
    <s v="TELGETRANS"/>
    <s v="Cypress, TX"/>
    <n v="19649"/>
    <n v="36526"/>
    <n v="1560.6966399999999"/>
    <n v="1423.8772799999999"/>
    <n v="-8.766556965228034"/>
    <n v="34502.54"/>
    <n v="29941.16"/>
    <n v="-13.220417975024448"/>
    <n v="1417"/>
    <n v="1418"/>
    <n v="7.0571630204657732E-2"/>
  </r>
  <r>
    <x v="0"/>
    <x v="0"/>
    <s v="WESTGREENAGSCIENCECENTER"/>
    <s v="Cypress, TX"/>
    <n v="20124"/>
    <n v="36526"/>
    <n v="412.83647999999999"/>
    <n v="404.317632"/>
    <n v="-2.0634920634920628"/>
    <n v="9719.61"/>
    <n v="8886.4500000000007"/>
    <n v="-8.5719488744918788"/>
    <n v="386"/>
    <n v="434"/>
    <n v="12.435233160621763"/>
  </r>
  <r>
    <x v="0"/>
    <x v="0"/>
    <s v="WESTGREENTRANS"/>
    <s v="Cypress, TX"/>
    <n v="45340"/>
    <n v="36526"/>
    <n v="1837.4499840000001"/>
    <n v="1803.4648399999999"/>
    <n v="-1.8495819911253784"/>
    <n v="40301.69"/>
    <n v="37079.03"/>
    <n v="-7.9963396075946198"/>
    <n v="1622"/>
    <n v="1589"/>
    <n v="-2.0345252774352649"/>
  </r>
  <r>
    <x v="1"/>
    <x v="0"/>
    <s v="ADAM-ES"/>
    <s v="Houston, TX"/>
    <n v="109321"/>
    <n v="36526"/>
    <n v="4855.7433599999995"/>
    <n v="3688.4232000000006"/>
    <n v="-24.039988802044082"/>
    <n v="112926.37"/>
    <n v="92005.63"/>
    <n v="-18.526000614382628"/>
    <n v="5264"/>
    <n v="5990"/>
    <n v="13.79179331306991"/>
  </r>
  <r>
    <x v="1"/>
    <x v="0"/>
    <s v="ANDREES"/>
    <s v="Cypress, TX"/>
    <n v="107836"/>
    <n v="36526"/>
    <n v="4205.0344319999995"/>
    <n v="3940.2948479999995"/>
    <n v="-6.2957768427614154"/>
    <n v="106699.15"/>
    <n v="95655.72"/>
    <n v="-10.350063707161677"/>
    <n v="6146"/>
    <n v="5653"/>
    <n v="-8.0214773836641715"/>
  </r>
  <r>
    <x v="1"/>
    <x v="0"/>
    <s v="AULTES"/>
    <s v="Cypress, TX"/>
    <n v="89416"/>
    <n v="36526"/>
    <n v="3171.6326400000003"/>
    <n v="2421.9379199999994"/>
    <n v="-23.63750172529441"/>
    <n v="83863.899999999994"/>
    <n v="62005.56"/>
    <n v="-26.064063321643758"/>
    <n v="5164"/>
    <n v="3575"/>
    <n v="-30.770720371804799"/>
  </r>
  <r>
    <x v="1"/>
    <x v="0"/>
    <s v="BANEES"/>
    <s v="Houston, TX"/>
    <n v="106804"/>
    <n v="36526"/>
    <n v="3293.5176960000008"/>
    <n v="3571.9553280000005"/>
    <n v="8.4541107017024455"/>
    <n v="80824.17"/>
    <n v="90653.14"/>
    <n v="12.160929088415012"/>
    <n v="3735"/>
    <n v="5675"/>
    <n v="51.941097724230261"/>
  </r>
  <r>
    <x v="1"/>
    <x v="0"/>
    <s v="BANGES"/>
    <s v="Houston, TX"/>
    <n v="85320"/>
    <n v="36526"/>
    <n v="2778.7826879999998"/>
    <n v="2802.3232320000006"/>
    <n v="0.84715311138431881"/>
    <n v="79644.94"/>
    <n v="69866.19"/>
    <n v="-12.277930022924243"/>
    <n v="5548"/>
    <n v="4104"/>
    <n v="-26.027397260273975"/>
  </r>
  <r>
    <x v="1"/>
    <x v="0"/>
    <s v="BIRKESES"/>
    <s v="Houston, TX"/>
    <n v="106488"/>
    <n v="36526"/>
    <n v="5008.4273279999998"/>
    <n v="4600.0876799999996"/>
    <n v="-8.1530512725451043"/>
    <n v="126049.72"/>
    <n v="110946.37"/>
    <n v="-11.982057556335706"/>
    <n v="7211"/>
    <n v="6880"/>
    <n v="-4.5902094023020386"/>
  </r>
  <r>
    <x v="1"/>
    <x v="0"/>
    <s v="BLACKES"/>
    <s v="Cypress, TX"/>
    <n v="97384"/>
    <n v="36526"/>
    <n v="3370.187328"/>
    <n v="3241.7974719999997"/>
    <n v="-3.8095762491692615"/>
    <n v="91595.76"/>
    <n v="80132.86"/>
    <n v="-12.514662250741738"/>
    <n v="5783"/>
    <n v="4878"/>
    <n v="-15.649316963513748"/>
  </r>
  <r>
    <x v="1"/>
    <x v="0"/>
    <s v="COPELANDES"/>
    <s v="Houston, TX"/>
    <n v="86318"/>
    <n v="36526"/>
    <n v="3003.8768639999998"/>
    <n v="3140.4418559999995"/>
    <n v="4.5462912823313255"/>
    <n v="86308.01"/>
    <n v="82943.86"/>
    <n v="-3.8978421585667427"/>
    <n v="6056"/>
    <n v="5806"/>
    <n v="-4.1281373844121534"/>
  </r>
  <r>
    <x v="1"/>
    <x v="0"/>
    <s v="DANISHES"/>
    <s v="Houston, TX"/>
    <n v="99588"/>
    <n v="36526"/>
    <n v="3515.4582599999999"/>
    <n v="3538.6532530000004"/>
    <n v="0.65979998294732278"/>
    <n v="92530.55"/>
    <n v="82784.710000000006"/>
    <n v="-10.53256465026956"/>
    <n v="5132"/>
    <n v="4991"/>
    <n v="-2.7474668745128605"/>
  </r>
  <r>
    <x v="1"/>
    <x v="0"/>
    <s v="DURYEAES"/>
    <s v="Katy, TX"/>
    <n v="97959"/>
    <n v="36526"/>
    <n v="3229.9539840000007"/>
    <n v="3134.8813439999999"/>
    <n v="-2.9434673209264148"/>
    <n v="88680.74"/>
    <n v="80674.539999999994"/>
    <n v="-9.0281159133313498"/>
    <n v="5738"/>
    <n v="5390"/>
    <n v="-6.0648309515510626"/>
  </r>
  <r>
    <x v="1"/>
    <x v="0"/>
    <s v="EMERYES"/>
    <s v="Katy, TX"/>
    <n v="95366"/>
    <n v="36526"/>
    <n v="2916.8863199999996"/>
    <n v="2806.2496799999999"/>
    <n v="-3.7929705810406729"/>
    <n v="78345.94"/>
    <n v="74469.05"/>
    <n v="-4.94842489604439"/>
    <n v="4795"/>
    <n v="5112"/>
    <n v="6.6110531803962465"/>
  </r>
  <r>
    <x v="1"/>
    <x v="0"/>
    <s v="EMMOTTES"/>
    <s v="Houston, TX"/>
    <n v="76544"/>
    <n v="36526"/>
    <n v="2878.3330720000004"/>
    <n v="2899.6392960000003"/>
    <n v="0.74022788423145802"/>
    <n v="76727.58"/>
    <n v="70502.7"/>
    <n v="-8.1129627703623655"/>
    <n v="4767"/>
    <n v="3927"/>
    <n v="-17.621145374449338"/>
  </r>
  <r>
    <x v="1"/>
    <x v="0"/>
    <s v="FARNEYES"/>
    <s v="Cypress, TX"/>
    <n v="95036"/>
    <n v="36526"/>
    <n v="4118.5353599999999"/>
    <n v="4087.4088000000002"/>
    <n v="-0.7557677008750896"/>
    <n v="105305.91"/>
    <n v="103518.45"/>
    <n v="-1.6973976104475048"/>
    <n v="6243"/>
    <n v="6704"/>
    <n v="7.3842703828287686"/>
  </r>
  <r>
    <x v="1"/>
    <x v="0"/>
    <s v="FIESTES"/>
    <s v="Houston, TX"/>
    <n v="91621"/>
    <n v="36526"/>
    <n v="3070.7170560000004"/>
    <n v="2978.2598400000002"/>
    <n v="-3.0109324406605458"/>
    <n v="80122.009999999995"/>
    <n v="74091.350000000006"/>
    <n v="-7.5268456195744466"/>
    <n v="4804"/>
    <n v="4520"/>
    <n v="-5.9117402164862618"/>
  </r>
  <r>
    <x v="1"/>
    <x v="0"/>
    <s v="FRANCONEES"/>
    <s v="Houston, TX"/>
    <n v="90518"/>
    <n v="36526"/>
    <n v="3459.3075840000001"/>
    <n v="3368.1530880000005"/>
    <n v="-2.6350503326621606"/>
    <n v="91457.71"/>
    <n v="85964.61"/>
    <n v="-6.0061639417824919"/>
    <n v="5645"/>
    <n v="5445"/>
    <n v="-3.5429583702391496"/>
  </r>
  <r>
    <x v="1"/>
    <x v="0"/>
    <s v="FRAZIERES"/>
    <s v="Houston, TX"/>
    <n v="85844"/>
    <n v="36526"/>
    <n v="3865.8095359999993"/>
    <n v="3757.4604380000001"/>
    <n v="-2.8027531359475559"/>
    <n v="101831.51"/>
    <n v="92465.46"/>
    <n v="-9.1975951255166493"/>
    <n v="5322"/>
    <n v="5681"/>
    <n v="6.7455843667794069"/>
  </r>
  <r>
    <x v="1"/>
    <x v="0"/>
    <s v="GLEASONES"/>
    <s v="Houston, TX"/>
    <n v="91424"/>
    <n v="36526"/>
    <n v="3919.9806719999997"/>
    <n v="3891.3995519999999"/>
    <n v="-0.72911379905906404"/>
    <n v="96141.49"/>
    <n v="90532.15"/>
    <n v="-5.8344633518785702"/>
    <n v="5142"/>
    <n v="5215"/>
    <n v="1.4196810579541035"/>
  </r>
  <r>
    <x v="1"/>
    <x v="0"/>
    <s v="HAIRGROVEES"/>
    <s v="Houston, TX"/>
    <n v="85052"/>
    <n v="36526"/>
    <n v="3279.101184000001"/>
    <n v="3400.8941259999997"/>
    <n v="3.7142172554562696"/>
    <n v="87002.559999999998"/>
    <n v="82736.88"/>
    <n v="-4.9029361894638503"/>
    <n v="5448"/>
    <n v="5084"/>
    <n v="-6.6813509544787077"/>
  </r>
  <r>
    <x v="1"/>
    <x v="0"/>
    <s v="HAMILTONES"/>
    <s v="Cypress, TX"/>
    <n v="85650"/>
    <n v="36526"/>
    <n v="2552.7055679999994"/>
    <n v="2679.4635840000001"/>
    <n v="4.9656340154933476"/>
    <n v="74583.87"/>
    <n v="67768.11"/>
    <n v="-9.1383834064925846"/>
    <n v="5205"/>
    <n v="4065"/>
    <n v="-21.902017291066283"/>
  </r>
  <r>
    <x v="1"/>
    <x v="0"/>
    <s v="HANCOCKES"/>
    <s v="Houston, TX"/>
    <n v="88795"/>
    <n v="36526"/>
    <n v="4006.4797440000007"/>
    <n v="3675.1567680000003"/>
    <n v="-8.2696780508170828"/>
    <n v="106234.45"/>
    <n v="92330.35"/>
    <n v="-13.088127250623504"/>
    <n v="6586"/>
    <n v="5743"/>
    <n v="-12.799878530215608"/>
  </r>
  <r>
    <x v="1"/>
    <x v="0"/>
    <s v="HEMMENWAYES"/>
    <s v="Katy, TX"/>
    <n v="96483"/>
    <n v="36526"/>
    <n v="3289.58592"/>
    <n v="2780.3675520000002"/>
    <n v="-15.479710224440646"/>
    <n v="90949.42"/>
    <n v="77491.31"/>
    <n v="-14.797356596666587"/>
    <n v="6026"/>
    <n v="5552"/>
    <n v="-7.8659143710587456"/>
  </r>
  <r>
    <x v="1"/>
    <x v="0"/>
    <s v="HOLBROOKES"/>
    <s v="Houston, TX"/>
    <n v="99937"/>
    <n v="36526"/>
    <n v="3566.1140059999998"/>
    <n v="3553.5987840000003"/>
    <n v="-0.35094845478699166"/>
    <n v="102671.34"/>
    <n v="96312.58"/>
    <n v="-6.1933154860937831"/>
    <n v="6329"/>
    <n v="6213"/>
    <n v="-1.8328329909938379"/>
  </r>
  <r>
    <x v="1"/>
    <x v="0"/>
    <s v="HOLMSLEYES"/>
    <s v="Houston, TX"/>
    <n v="81704"/>
    <n v="36526"/>
    <n v="2903.6165760000004"/>
    <n v="2298.0760319999999"/>
    <n v="-20.854700617331108"/>
    <n v="75327.899999999994"/>
    <n v="61183.58"/>
    <n v="-18.777000288073875"/>
    <n v="3887"/>
    <n v="3863"/>
    <n v="-0.61744275791098535"/>
  </r>
  <r>
    <x v="1"/>
    <x v="0"/>
    <s v="HOOVERES"/>
    <s v="Katy, TX"/>
    <n v="112519"/>
    <n v="36526"/>
    <n v="2346.7788"/>
    <n v="2818.5422400000007"/>
    <n v="20.102595097586548"/>
    <n v="57601.760000000002"/>
    <n v="74353.05"/>
    <n v="29.081212101852444"/>
    <n v="2827"/>
    <n v="4895"/>
    <n v="73.151750972762642"/>
  </r>
  <r>
    <x v="1"/>
    <x v="0"/>
    <s v="HORNEES"/>
    <s v="Houston, TX"/>
    <n v="87881"/>
    <n v="36526"/>
    <n v="3383.2932479999999"/>
    <n v="3295.4202239999995"/>
    <n v="-2.5972630085182744"/>
    <n v="87759.73"/>
    <n v="79958.3"/>
    <n v="-8.8895328187541143"/>
    <n v="5294"/>
    <n v="4958"/>
    <n v="-6.3468077068379296"/>
  </r>
  <r>
    <x v="1"/>
    <x v="0"/>
    <s v="JOWELLES"/>
    <s v="Katy, TX"/>
    <n v="73726"/>
    <n v="36526"/>
    <n v="2594.3168640000004"/>
    <n v="1909.4931840000002"/>
    <n v="-26.39707159533771"/>
    <n v="68642.03"/>
    <n v="52471.93"/>
    <n v="-23.557141302493534"/>
    <n v="3783"/>
    <n v="3532"/>
    <n v="-6.6349458102035417"/>
  </r>
  <r>
    <x v="1"/>
    <x v="0"/>
    <s v="KEITHES"/>
    <s v="Cypress, TX"/>
    <n v="95518"/>
    <n v="36526"/>
    <n v="3283.6882560000004"/>
    <n v="2993.3333760000005"/>
    <n v="-8.8423399958707929"/>
    <n v="84298.1"/>
    <n v="75450.009999999995"/>
    <n v="-10.496191491860435"/>
    <n v="4646"/>
    <n v="4837"/>
    <n v="4.1110632802410674"/>
  </r>
  <r>
    <x v="1"/>
    <x v="0"/>
    <s v="KIRKES"/>
    <s v="Houston, TX"/>
    <n v="93897"/>
    <n v="36526"/>
    <n v="3849.2087040000001"/>
    <n v="3737.0839679999995"/>
    <n v="-2.9129295037570619"/>
    <n v="99329.45"/>
    <n v="91959.61"/>
    <n v="-7.4195920746566095"/>
    <n v="5811"/>
    <n v="5766"/>
    <n v="-0.77439339184305622"/>
  </r>
  <r>
    <x v="1"/>
    <x v="0"/>
    <s v="LAMKINES"/>
    <s v="Cypress, TX"/>
    <n v="115158"/>
    <n v="36526"/>
    <n v="3459.9628800000005"/>
    <n v="3319.8292799999999"/>
    <n v="-4.0501474975361704"/>
    <n v="87471.1"/>
    <n v="81938.649999999994"/>
    <n v="-6.3248890204879089"/>
    <n v="4962"/>
    <n v="5033"/>
    <n v="1.4308746473196292"/>
  </r>
  <r>
    <x v="1"/>
    <x v="0"/>
    <s v="LEEES"/>
    <s v="Houston, TX"/>
    <n v="95352"/>
    <n v="36526"/>
    <n v="3206.3633280000004"/>
    <n v="3343.2520319999999"/>
    <n v="4.2692823612533388"/>
    <n v="85909.11"/>
    <n v="85817.97"/>
    <n v="-0.10608886531358548"/>
    <n v="5222"/>
    <n v="5753"/>
    <n v="10.168517809268479"/>
  </r>
  <r>
    <x v="1"/>
    <x v="0"/>
    <s v="LIEDERES"/>
    <s v="Houston, TX"/>
    <n v="88406"/>
    <n v="36526"/>
    <n v="2864.2988160000004"/>
    <n v="2780.6886720000002"/>
    <n v="-2.919044044320823"/>
    <n v="77750.460000000006"/>
    <n v="71491.23"/>
    <n v="-8.050408962210641"/>
    <n v="4792"/>
    <n v="4700"/>
    <n v="-1.9198664440734559"/>
  </r>
  <r>
    <x v="1"/>
    <x v="0"/>
    <s v="LOWERYES"/>
    <s v="Houston, TX"/>
    <n v="77078"/>
    <n v="36526"/>
    <n v="2990.7709439999999"/>
    <n v="3061.4830079999997"/>
    <n v="2.3643423493149887"/>
    <n v="83961.44"/>
    <n v="81948.149999999994"/>
    <n v="-2.3978745481259018"/>
    <n v="5620"/>
    <n v="5715"/>
    <n v="1.6903914590747331"/>
  </r>
  <r>
    <x v="1"/>
    <x v="0"/>
    <s v="MATZKEES"/>
    <s v="Houston, TX"/>
    <n v="0"/>
    <n v="36526"/>
    <n v="3985.2747749999999"/>
    <n v="3396.91903"/>
    <n v="-14.76324163871486"/>
    <n v="101851.25"/>
    <n v="85582.3"/>
    <n v="-15.973245296449479"/>
    <n v="5015"/>
    <n v="3740"/>
    <n v="-25.423728813559322"/>
  </r>
  <r>
    <x v="1"/>
    <x v="0"/>
    <s v="MATZKEMILLSES"/>
    <s v="Houston, TX"/>
    <n v="124682"/>
    <n v="36526"/>
    <n v="968.52748800000006"/>
    <n v="3401.5779839999996"/>
    <n v="251.21130026203238"/>
    <n v="25916.92"/>
    <n v="75850.52"/>
    <n v="192.66795591451452"/>
    <n v="1060"/>
    <n v="5077"/>
    <n v="378.96226415094338"/>
  </r>
  <r>
    <x v="1"/>
    <x v="0"/>
    <s v="MCFEEES"/>
    <s v="Katy, TX"/>
    <n v="107075"/>
    <n v="36526"/>
    <n v="3779.5835040000002"/>
    <n v="4046.4391480000004"/>
    <n v="7.0604510713305384"/>
    <n v="102964.27"/>
    <n v="97498.91"/>
    <n v="-5.3080160719830296"/>
    <n v="5253"/>
    <n v="4619"/>
    <n v="-12.069293736912241"/>
  </r>
  <r>
    <x v="1"/>
    <x v="0"/>
    <s v="METCALFES"/>
    <s v="Houston, TX"/>
    <n v="88192"/>
    <n v="36526"/>
    <n v="3582.83088"/>
    <n v="3158.1498239999996"/>
    <n v="-11.85322640738209"/>
    <n v="95773.86"/>
    <n v="77975.81"/>
    <n v="-18.583410964119018"/>
    <n v="6083"/>
    <n v="4643"/>
    <n v="-23.672530001643928"/>
  </r>
  <r>
    <x v="1"/>
    <x v="0"/>
    <s v="MILLSAPES"/>
    <s v="Cypress, TX"/>
    <n v="74252"/>
    <n v="36526"/>
    <n v="2970.4567679999996"/>
    <n v="2625.7190399999999"/>
    <n v="-11.605546046445602"/>
    <n v="79906.37"/>
    <n v="71054.429999999993"/>
    <n v="-11.077890285843294"/>
    <n v="4902"/>
    <n v="4948"/>
    <n v="0.9383924928600571"/>
  </r>
  <r>
    <x v="1"/>
    <x v="0"/>
    <s v="MOOREES"/>
    <s v="Houston, TX"/>
    <n v="83355"/>
    <n v="36526"/>
    <n v="3612.6468480000003"/>
    <n v="2667.0099840000003"/>
    <n v="-26.175734960739781"/>
    <n v="90825.89"/>
    <n v="63670.27"/>
    <n v="-29.898545447779259"/>
    <n v="4729"/>
    <n v="2856"/>
    <n v="-39.606682173821106"/>
  </r>
  <r>
    <x v="1"/>
    <x v="0"/>
    <s v="OWENSES"/>
    <s v="Houston, TX"/>
    <n v="84893"/>
    <n v="36526"/>
    <n v="3135.5913599999999"/>
    <n v="3231.2129279999999"/>
    <n v="3.0495545184816422"/>
    <n v="81166.66"/>
    <n v="79130.289999999994"/>
    <n v="-2.5088749493942464"/>
    <n v="4781"/>
    <n v="5015"/>
    <n v="4.8943735620163151"/>
  </r>
  <r>
    <x v="1"/>
    <x v="0"/>
    <s v="POPEES"/>
    <s v="Cypress, TX"/>
    <n v="112970"/>
    <n v="36526"/>
    <n v="3134.2807680000005"/>
    <n v="2911.422912"/>
    <n v="-7.1103347943588107"/>
    <n v="83263.8"/>
    <n v="70793.66"/>
    <n v="-14.9766645288829"/>
    <n v="5057"/>
    <n v="4230"/>
    <n v="-16.35356930986751"/>
  </r>
  <r>
    <x v="1"/>
    <x v="0"/>
    <s v="POSTES"/>
    <s v="Houston, TX"/>
    <n v="104852"/>
    <n v="36526"/>
    <n v="3587.0903039999994"/>
    <n v="3365.54016"/>
    <n v="-6.1763191117030578"/>
    <n v="96498.65"/>
    <n v="87306.38"/>
    <n v="-9.525801656292602"/>
    <n v="5957"/>
    <n v="5657"/>
    <n v="-5.0360919926137315"/>
  </r>
  <r>
    <x v="1"/>
    <x v="0"/>
    <s v="POSTMAES"/>
    <s v="Cypress, TX"/>
    <n v="100456"/>
    <n v="36526"/>
    <n v="3053.0240639999997"/>
    <n v="3079.2359040000006"/>
    <n v="0.85855333762612185"/>
    <n v="85448.19"/>
    <n v="80184.92"/>
    <n v="-6.1596038488351823"/>
    <n v="5712"/>
    <n v="5135"/>
    <n v="-10.101540616246499"/>
  </r>
  <r>
    <x v="1"/>
    <x v="0"/>
    <s v="REEDES"/>
    <s v="Houston, TX"/>
    <n v="90012"/>
    <n v="36526"/>
    <n v="3512.3865599999995"/>
    <n v="3596.2076159999997"/>
    <n v="2.3864416563534543"/>
    <n v="89891.34"/>
    <n v="86618.39"/>
    <n v="-3.6410070202535638"/>
    <n v="5803"/>
    <n v="5222"/>
    <n v="-10.012062726176117"/>
  </r>
  <r>
    <x v="1"/>
    <x v="0"/>
    <s v="RENNELLES"/>
    <s v="Cypress, TX"/>
    <n v="110549"/>
    <n v="36526"/>
    <n v="1913.5871879999997"/>
    <n v="1958.9152410000002"/>
    <n v="2.368747725959397"/>
    <n v="44076.32"/>
    <n v="42095.94"/>
    <n v="-4.4930702018680329"/>
    <n v="2111"/>
    <n v="2123"/>
    <n v="0.56845097110374232"/>
  </r>
  <r>
    <x v="1"/>
    <x v="0"/>
    <s v="ROBINSONES"/>
    <s v="Katy, TX"/>
    <n v="96996"/>
    <n v="36526"/>
    <n v="3092.3418240000001"/>
    <n v="3117.84"/>
    <n v="0.82455877943718858"/>
    <n v="85378.85"/>
    <n v="79518.320000000007"/>
    <n v="-6.8641472683223075"/>
    <n v="5538"/>
    <n v="5079"/>
    <n v="-8.2881906825568805"/>
  </r>
  <r>
    <x v="1"/>
    <x v="0"/>
    <s v="ROBISONES"/>
    <s v="Cypress, TX"/>
    <n v="92346"/>
    <n v="36526"/>
    <n v="2681.7988800000003"/>
    <n v="2480.2953600000001"/>
    <n v="-7.5137446548564597"/>
    <n v="60732.76"/>
    <n v="54956.11"/>
    <n v="-9.5115881445203545"/>
    <n v="2745"/>
    <n v="2755"/>
    <n v="0.36429872495446269"/>
  </r>
  <r>
    <x v="1"/>
    <x v="0"/>
    <s v="SAMPSONES"/>
    <s v="Cypress, TX"/>
    <n v="96096"/>
    <n v="36526"/>
    <n v="4094.9447039999995"/>
    <n v="3837.4133759999995"/>
    <n v="-6.2890062409985523"/>
    <n v="104246.08"/>
    <n v="96612.69"/>
    <n v="-7.3224719816802697"/>
    <n v="6034"/>
    <n v="6040"/>
    <n v="9.9436526350679483E-2"/>
  </r>
  <r>
    <x v="1"/>
    <x v="0"/>
    <s v="SHERIDANES"/>
    <s v="Katy, TX"/>
    <n v="91338"/>
    <n v="36526"/>
    <n v="3832.1710079999993"/>
    <n v="3949.780976"/>
    <n v="3.0690166945702293"/>
    <n v="104022.88"/>
    <n v="96838.34"/>
    <n v="-6.9066920662069728"/>
    <n v="6697"/>
    <n v="6057"/>
    <n v="-9.5565178438106617"/>
  </r>
  <r>
    <x v="1"/>
    <x v="0"/>
    <s v="SWENKEES"/>
    <s v="Cypress, TX"/>
    <n v="107914"/>
    <n v="36526"/>
    <n v="3469.7923199999996"/>
    <n v="3307.542480000001"/>
    <n v="-4.6760677595827644"/>
    <n v="90322.96"/>
    <n v="82238.080000000002"/>
    <n v="-8.9510795483230403"/>
    <n v="5386"/>
    <n v="5032"/>
    <n v="-6.5725956182695882"/>
  </r>
  <r>
    <x v="1"/>
    <x v="0"/>
    <s v="TIPPSES"/>
    <s v="Houston, TX"/>
    <n v="101727"/>
    <n v="36526"/>
    <n v="4123.6548600000006"/>
    <n v="3901.9020110000001"/>
    <n v="-5.3775802420089125"/>
    <n v="103550.66"/>
    <n v="91560.4"/>
    <n v="-11.57912465260965"/>
    <n v="5314"/>
    <n v="4993"/>
    <n v="-6.0406473466315393"/>
  </r>
  <r>
    <x v="1"/>
    <x v="0"/>
    <s v="WALKERES"/>
    <s v="Katy, TX"/>
    <n v="98490"/>
    <n v="36526"/>
    <n v="4226.7684159999999"/>
    <n v="3751.2283000000002"/>
    <n v="-11.250678277047101"/>
    <n v="109652.05"/>
    <n v="90727.38"/>
    <n v="-17.258838298052794"/>
    <n v="5649"/>
    <n v="5108"/>
    <n v="-9.5769162683660838"/>
  </r>
  <r>
    <x v="1"/>
    <x v="0"/>
    <s v="WARNERES"/>
    <s v="Cypress, TX"/>
    <n v="99987"/>
    <n v="36526"/>
    <n v="2430.3085619999997"/>
    <n v="2563.2210210000003"/>
    <n v="5.4689540693804464"/>
    <n v="58013.83"/>
    <n v="55728.9"/>
    <n v="-3.938595331492508"/>
    <n v="2829"/>
    <n v="2759"/>
    <n v="-2.4743725698126546"/>
  </r>
  <r>
    <x v="1"/>
    <x v="0"/>
    <s v="WELLSES"/>
    <s v="Cypress, TX"/>
    <n v="122878"/>
    <n v="36526"/>
    <n v="3787.6108799999997"/>
    <n v="3459.9014400000001"/>
    <n v="-8.6521411618714019"/>
    <n v="85923.75"/>
    <n v="88402.46"/>
    <n v="2.8847786554939701"/>
    <n v="3945"/>
    <n v="5702"/>
    <n v="44.537389100126738"/>
  </r>
  <r>
    <x v="1"/>
    <x v="0"/>
    <s v="WILLBERNES"/>
    <s v="Houston, TX"/>
    <n v="89993"/>
    <n v="36526"/>
    <n v="3725.3577600000003"/>
    <n v="2701.0768320000002"/>
    <n v="-27.494833892141404"/>
    <n v="87607.3"/>
    <n v="66767.25"/>
    <n v="-23.788029079768467"/>
    <n v="4055"/>
    <n v="3965"/>
    <n v="-2.219482120838471"/>
  </r>
  <r>
    <x v="1"/>
    <x v="0"/>
    <s v="WILSONES"/>
    <s v="Houston, TX"/>
    <n v="84992"/>
    <n v="36526"/>
    <n v="2866.2647039999997"/>
    <n v="2826.2334720000003"/>
    <n v="-1.3966341609738402"/>
    <n v="79334.820000000007"/>
    <n v="73898.28"/>
    <n v="-6.8526530973411175"/>
    <n v="5238"/>
    <n v="4995"/>
    <n v="-4.6391752577319583"/>
  </r>
  <r>
    <x v="1"/>
    <x v="0"/>
    <s v="WOODARDES"/>
    <s v="Cypress, TX"/>
    <n v="115438"/>
    <n v="36526"/>
    <n v="3732.7298399999995"/>
    <n v="3275.6025599999998"/>
    <n v="-12.246460354602023"/>
    <n v="87387.07"/>
    <n v="83255.41"/>
    <n v="-4.7279992337539181"/>
    <n v="5629"/>
    <n v="5745"/>
    <n v="2.0607567951678805"/>
  </r>
  <r>
    <x v="1"/>
    <x v="0"/>
    <s v="YEAGERES"/>
    <s v="Houston, TX"/>
    <n v="81794"/>
    <n v="36526"/>
    <n v="3167.0455679999995"/>
    <n v="3252.4922879999995"/>
    <n v="2.6979946503882961"/>
    <n v="87158.26"/>
    <n v="84403.23"/>
    <n v="-3.1609511249995124"/>
    <n v="5592"/>
    <n v="5452"/>
    <n v="-2.503576537911302"/>
  </r>
  <r>
    <x v="2"/>
    <x v="0"/>
    <s v="BRIDGELANDHS"/>
    <s v="Cypress, TX"/>
    <n v="573468"/>
    <n v="36526"/>
    <n v="19409.109833999999"/>
    <n v="16165.520712000001"/>
    <n v="-16.711684099587217"/>
    <n v="384907.11"/>
    <n v="383517.79"/>
    <n v="-0.36094942491449428"/>
    <n v="18343"/>
    <n v="23847"/>
    <n v="30.005996838030857"/>
  </r>
  <r>
    <x v="2"/>
    <x v="0"/>
    <s v="CY-CREEKHS"/>
    <s v="Houston, TX"/>
    <n v="525576"/>
    <n v="36526"/>
    <n v="17550.454881000001"/>
    <n v="17424.205364000001"/>
    <n v="-0.71935182225207028"/>
    <n v="460687.53"/>
    <n v="445629.77"/>
    <n v="-3.2685408263601148"/>
    <n v="23254"/>
    <n v="22775"/>
    <n v="-2.0598606691321923"/>
  </r>
  <r>
    <x v="2"/>
    <x v="0"/>
    <s v="CY-FAIRHS"/>
    <s v="Cypress, TX"/>
    <n v="489057"/>
    <n v="36526"/>
    <n v="20927.044997000001"/>
    <n v="21066.749326000001"/>
    <n v="0.66757790705771558"/>
    <n v="470617.11"/>
    <n v="434552.14"/>
    <n v="-7.6633359122875921"/>
    <n v="23325"/>
    <n v="22630"/>
    <n v="-2.9796355841371915"/>
  </r>
  <r>
    <x v="2"/>
    <x v="0"/>
    <s v="CY-FALLSHS"/>
    <s v="Houston, TX"/>
    <n v="578719"/>
    <n v="36526"/>
    <n v="22802.546517999996"/>
    <n v="21004.302402000005"/>
    <n v="-7.8861547967043295"/>
    <n v="532934.09"/>
    <n v="437731.79"/>
    <n v="-17.863803758547327"/>
    <n v="19509"/>
    <n v="14154"/>
    <n v="-27.44886975242196"/>
  </r>
  <r>
    <x v="2"/>
    <x v="0"/>
    <s v="CY-LAKESHS"/>
    <s v="Katy, TX"/>
    <n v="520212"/>
    <n v="36526"/>
    <n v="20186.676559"/>
    <n v="20073.951994999996"/>
    <n v="-0.55841071050275448"/>
    <n v="481953.84"/>
    <n v="423688.36"/>
    <n v="-12.089431635195604"/>
    <n v="20787"/>
    <n v="20539"/>
    <n v="-1.1930533506518497"/>
  </r>
  <r>
    <x v="2"/>
    <x v="0"/>
    <s v="CY-PARKHS"/>
    <s v="Cypress, TX"/>
    <n v="590057"/>
    <n v="36526"/>
    <n v="17831.399388999998"/>
    <n v="18324.844102999999"/>
    <n v="2.7672798036501836"/>
    <n v="430750.57"/>
    <n v="405403.42"/>
    <n v="-5.8844147321731928"/>
    <n v="28848"/>
    <n v="27495"/>
    <n v="-4.690099833610649"/>
  </r>
  <r>
    <x v="2"/>
    <x v="0"/>
    <s v="CY-RANCHHS"/>
    <s v="Cypress, TX"/>
    <n v="530203"/>
    <n v="36526"/>
    <n v="22766.058135000003"/>
    <n v="22318.579705000004"/>
    <n v="-1.9655507657342575"/>
    <n v="654193.68999999994"/>
    <n v="600208.82999999996"/>
    <n v="-8.2521217836876417"/>
    <n v="39847"/>
    <n v="39071"/>
    <n v="-1.9474489923959144"/>
  </r>
  <r>
    <x v="2"/>
    <x v="0"/>
    <s v="CY-RIDGEHS"/>
    <s v="Houston, TX"/>
    <n v="497661"/>
    <n v="36526"/>
    <n v="18622.519136999996"/>
    <n v="18852.295948999999"/>
    <n v="1.2338653557534658"/>
    <n v="443775.37"/>
    <n v="413059.9"/>
    <n v="-6.9214003472071921"/>
    <n v="20443"/>
    <n v="19387"/>
    <n v="-5.165582350926968"/>
  </r>
  <r>
    <x v="2"/>
    <x v="0"/>
    <s v="CY-SPRINGSHS"/>
    <s v="Cypress, TX"/>
    <n v="477795"/>
    <n v="36526"/>
    <n v="21731.482270999997"/>
    <n v="18919.470615000002"/>
    <n v="-12.939806042372643"/>
    <n v="475066.83"/>
    <n v="430266.15"/>
    <n v="-9.4303952982783485"/>
    <n v="19607"/>
    <n v="19841"/>
    <n v="1.1934513184066915"/>
  </r>
  <r>
    <x v="2"/>
    <x v="0"/>
    <s v="CY-WOODSHS"/>
    <s v="Cypress, TX"/>
    <n v="535914"/>
    <n v="36526"/>
    <n v="11816.666076"/>
    <n v="12318.144992"/>
    <n v="4.2438274279284096"/>
    <n v="271679.67"/>
    <n v="264014.73"/>
    <n v="-2.8213152644067918"/>
    <n v="12169"/>
    <n v="12975"/>
    <n v="6.6233872955871478"/>
  </r>
  <r>
    <x v="2"/>
    <x v="0"/>
    <s v="JERSEYVILLAGEHS"/>
    <s v="Houston, TX"/>
    <n v="510425"/>
    <n v="36526"/>
    <n v="16516.786875000002"/>
    <n v="16585.924016000001"/>
    <n v="0.41858711093891143"/>
    <n v="425482.23999999999"/>
    <n v="397054.01"/>
    <n v="-6.6814140115460523"/>
    <n v="21389"/>
    <n v="21001"/>
    <n v="-1.8140165505633739"/>
  </r>
  <r>
    <x v="2"/>
    <x v="0"/>
    <s v="LANGHAMCREEKHS"/>
    <s v="Houston, TX"/>
    <n v="535686"/>
    <n v="36526"/>
    <n v="17208.578084000001"/>
    <n v="17207.946013999997"/>
    <n v="-3.6729937646003074E-3"/>
    <n v="408740.51"/>
    <n v="394574.18"/>
    <n v="-3.4658492743966094"/>
    <n v="19002"/>
    <n v="19584"/>
    <n v="3.0628354910009472"/>
  </r>
  <r>
    <x v="3"/>
    <x v="0"/>
    <s v="ANTHONYMS"/>
    <s v="Cypress, TX"/>
    <n v="244123"/>
    <n v="36526"/>
    <n v="6757.9140629999993"/>
    <n v="6518.3521799999999"/>
    <n v="-3.5449086917458077"/>
    <n v="159997.60999999999"/>
    <n v="152597.41"/>
    <n v="-4.625194088836702"/>
    <n v="11417"/>
    <n v="10812"/>
    <n v="-5.2991153542962248"/>
  </r>
  <r>
    <x v="3"/>
    <x v="0"/>
    <s v="ARAGONMS"/>
    <s v="Houston, TX"/>
    <n v="219821"/>
    <n v="36526"/>
    <n v="8496.1822670000001"/>
    <n v="7725.0729380000012"/>
    <n v="-9.0759508773141881"/>
    <n v="217125.37"/>
    <n v="197642.59"/>
    <n v="-8.9730555208725722"/>
    <n v="10359"/>
    <n v="10866"/>
    <n v="4.8942948161019402"/>
  </r>
  <r>
    <x v="3"/>
    <x v="0"/>
    <s v="ARNOLDMS"/>
    <s v="Cypress, TX"/>
    <n v="211238"/>
    <n v="36526"/>
    <n v="7191.7746230000002"/>
    <n v="7786.4774929999994"/>
    <n v="8.2692089390298857"/>
    <n v="158478.66"/>
    <n v="145824.95999999999"/>
    <n v="-7.9844819485475202"/>
    <n v="6433"/>
    <n v="6250"/>
    <n v="-2.8447069796362507"/>
  </r>
  <r>
    <x v="3"/>
    <x v="0"/>
    <s v="BLEYLMS"/>
    <s v="Houston, TX"/>
    <n v="229363"/>
    <n v="36526"/>
    <n v="8453.7450250000002"/>
    <n v="7215.1208240000014"/>
    <n v="-14.65178092475055"/>
    <n v="228129.34"/>
    <n v="170915.84"/>
    <n v="-25.079413283710025"/>
    <n v="9545"/>
    <n v="8001"/>
    <n v="-16.176008381351494"/>
  </r>
  <r>
    <x v="3"/>
    <x v="0"/>
    <s v="CAMPBELLMS"/>
    <s v="Houston, TX"/>
    <n v="233575"/>
    <n v="36526"/>
    <n v="9749.3437159999994"/>
    <n v="9545.7166230000003"/>
    <n v="-2.0886235928457313"/>
    <n v="234251.64"/>
    <n v="235922.66"/>
    <n v="0.71334399195668385"/>
    <n v="11652"/>
    <n v="11940"/>
    <n v="2.4716786817713698"/>
  </r>
  <r>
    <x v="3"/>
    <x v="0"/>
    <s v="COOKMS"/>
    <s v="Houston, TX"/>
    <n v="204629"/>
    <n v="36526"/>
    <n v="6277.4148579999992"/>
    <n v="7080.5859089999994"/>
    <n v="12.794614808298538"/>
    <n v="148459.54999999999"/>
    <n v="153788.23000000001"/>
    <n v="3.5893143957394456"/>
    <n v="8576"/>
    <n v="8758"/>
    <n v="2.1222014925373132"/>
  </r>
  <r>
    <x v="3"/>
    <x v="0"/>
    <s v="DEANMS"/>
    <s v="Houston, TX"/>
    <n v="213572"/>
    <n v="36526"/>
    <n v="9844.2831369999985"/>
    <n v="8148.5409130000007"/>
    <n v="-17.225654731795622"/>
    <n v="225425.49"/>
    <n v="195203.12"/>
    <n v="-13.406811270544427"/>
    <n v="9292"/>
    <n v="9942"/>
    <n v="6.9952647438656914"/>
  </r>
  <r>
    <x v="3"/>
    <x v="0"/>
    <s v="GOODSONMS"/>
    <s v="Cypress, TX"/>
    <n v="218801"/>
    <n v="36526"/>
    <n v="7734.5132959999992"/>
    <n v="6503.3076760000013"/>
    <n v="-15.918333486306521"/>
    <n v="184273.64"/>
    <n v="158947.34"/>
    <n v="-13.743853977161358"/>
    <n v="9826"/>
    <n v="9247"/>
    <n v="-5.892530022389578"/>
  </r>
  <r>
    <x v="3"/>
    <x v="0"/>
    <s v="HAMILTONMS"/>
    <s v="Cypress, TX"/>
    <n v="192751"/>
    <n v="36526"/>
    <n v="7307.6766900000002"/>
    <n v="7539.883213000001"/>
    <n v="3.1775697372840499"/>
    <n v="187865.15"/>
    <n v="180264.59"/>
    <n v="-4.0457530308308911"/>
    <n v="9024"/>
    <n v="8956"/>
    <n v="-0.75354609929078009"/>
  </r>
  <r>
    <x v="3"/>
    <x v="0"/>
    <s v="HOPPERMS"/>
    <s v="Cypress, TX"/>
    <n v="226178"/>
    <n v="36526"/>
    <n v="8137.7353550000007"/>
    <n v="7337.0148380000001"/>
    <n v="-9.8395988818685378"/>
    <n v="207993.95"/>
    <n v="180638.21"/>
    <n v="-13.152180628330775"/>
    <n v="10490"/>
    <n v="10427"/>
    <n v="-0.60057197330791234"/>
  </r>
  <r>
    <x v="3"/>
    <x v="0"/>
    <s v="KAHLAMS"/>
    <s v="Houston, TX"/>
    <n v="221601"/>
    <n v="36526"/>
    <n v="7606.9933769999989"/>
    <n v="7748.2472079999998"/>
    <n v="1.8568943602223533"/>
    <n v="218062.49"/>
    <n v="204790.34"/>
    <n v="-6.0863975276077973"/>
    <n v="11628"/>
    <n v="11308"/>
    <n v="-2.7519779841761265"/>
  </r>
  <r>
    <x v="3"/>
    <x v="0"/>
    <s v="LABAYMS"/>
    <s v="Houston, TX"/>
    <n v="189290"/>
    <n v="36526"/>
    <n v="5591.2141429999992"/>
    <n v="6419.4639180000013"/>
    <n v="14.813415365908329"/>
    <n v="150963.32"/>
    <n v="153642.49"/>
    <n v="1.7747158713785576"/>
    <n v="8272"/>
    <n v="7766"/>
    <n v="-6.1170212765957448"/>
  </r>
  <r>
    <x v="3"/>
    <x v="0"/>
    <s v="SALYARDSMS"/>
    <s v="Cypress, TX"/>
    <n v="240580"/>
    <n v="36526"/>
    <n v="6926.1442459999989"/>
    <n v="7062.0635579999998"/>
    <n v="1.9624094903668441"/>
    <n v="171167.7"/>
    <n v="160436.94"/>
    <n v="-6.2691500791329204"/>
    <n v="10996"/>
    <n v="10450"/>
    <n v="-4.9654419789014188"/>
  </r>
  <r>
    <x v="3"/>
    <x v="0"/>
    <s v="SMITHMS"/>
    <s v="Cypress, TX"/>
    <n v="227015"/>
    <n v="36526"/>
    <n v="4908.1670399999994"/>
    <n v="5026.0070399999995"/>
    <n v="2.4008962824541404"/>
    <n v="115868.57"/>
    <n v="109879.77"/>
    <n v="-5.1686147503158102"/>
    <n v="5414"/>
    <n v="5509"/>
    <n v="1.7547100110823792"/>
  </r>
  <r>
    <x v="3"/>
    <x v="0"/>
    <s v="SPILLANEMS"/>
    <s v="Cypress, TX"/>
    <n v="235889"/>
    <n v="36526"/>
    <n v="6938.605109000001"/>
    <n v="7924.1907709999987"/>
    <n v="14.204377486789147"/>
    <n v="156463.69"/>
    <n v="163392.74"/>
    <n v="4.428535464042807"/>
    <n v="6344"/>
    <n v="6620"/>
    <n v="4.3505674653215634"/>
  </r>
  <r>
    <x v="3"/>
    <x v="0"/>
    <s v="THORNTONMS"/>
    <s v="Katy, TX"/>
    <n v="194432"/>
    <n v="36526"/>
    <n v="8289.7230710000003"/>
    <n v="7806.2602289999995"/>
    <n v="-5.8320747009185574"/>
    <n v="190435.42"/>
    <n v="170565.61"/>
    <n v="-10.43388357060887"/>
    <n v="8679"/>
    <n v="7446"/>
    <n v="-14.20670584168683"/>
  </r>
  <r>
    <x v="3"/>
    <x v="0"/>
    <s v="TRUITTMS"/>
    <s v="Houston, TX"/>
    <n v="208340"/>
    <n v="36526"/>
    <n v="6352.2517090000001"/>
    <n v="6283.9917089999999"/>
    <n v="-1.0745795841699384"/>
    <n v="159091.25"/>
    <n v="140376.25"/>
    <n v="-11.76368907780912"/>
    <n v="10129"/>
    <n v="8062"/>
    <n v="-20.406752887748052"/>
  </r>
  <r>
    <x v="3"/>
    <x v="0"/>
    <s v="WATKINSMS"/>
    <s v="Houston, TX"/>
    <n v="217165"/>
    <n v="36526"/>
    <n v="6655.7151909999993"/>
    <n v="6385.7468909999998"/>
    <n v="-4.0561876861115769"/>
    <n v="155849.91"/>
    <n v="148555.75"/>
    <n v="-4.6802465269309428"/>
    <n v="6160"/>
    <n v="7552"/>
    <n v="22.597402597402596"/>
  </r>
  <r>
    <x v="4"/>
    <x v="0"/>
    <s v="WINDFERNANNEX"/>
    <s v="Houston, TX"/>
    <n v="41975"/>
    <n v="36526"/>
    <n v="3216.1927679999999"/>
    <n v="2512.3564800000004"/>
    <n v="-21.884144974235561"/>
    <n v="76899.72"/>
    <n v="57495.28"/>
    <n v="-25.233433879863284"/>
    <n v="3935"/>
    <n v="2952"/>
    <n v="-24.980940279542565"/>
  </r>
  <r>
    <x v="4"/>
    <x v="0"/>
    <s v="ALCABC"/>
    <s v="Houston, TX"/>
    <n v="56061"/>
    <n v="36526"/>
    <n v="2483.5718399999996"/>
    <n v="2683.3733759999996"/>
    <n v="8.0449267777170448"/>
    <n v="64212.86"/>
    <n v="66699.75"/>
    <n v="3.8728846527004093"/>
    <n v="3829"/>
    <n v="4213"/>
    <n v="10.028728127448421"/>
  </r>
  <r>
    <x v="4"/>
    <x v="0"/>
    <s v="ALCWEST"/>
    <s v="Katy, TX"/>
    <n v="50839"/>
    <n v="36526"/>
    <n v="1623.823488"/>
    <n v="1633.9472640000001"/>
    <n v="0.6234529845647897"/>
    <n v="44256.86"/>
    <n v="41098.28"/>
    <n v="-7.1369274729386589"/>
    <n v="2795"/>
    <n v="2568"/>
    <n v="-8.1216457960644011"/>
  </r>
  <r>
    <x v="4"/>
    <x v="0"/>
    <s v="WINDFERNHS"/>
    <s v="Houston, TX"/>
    <n v="50022"/>
    <n v="36526"/>
    <n v="1979.6492160000003"/>
    <n v="2034.0001920000004"/>
    <n v="2.7454851880182831"/>
    <n v="56898.35"/>
    <n v="55557.07"/>
    <n v="-2.3573267063104644"/>
    <n v="3999"/>
    <n v="3925"/>
    <n v="-1.8504626156539135"/>
  </r>
</pivotCacheRecords>
</file>

<file path=xl/pivotCache/pivotCacheRecords2.xml><?xml version="1.0" encoding="utf-8"?>
<pivotCacheRecords xmlns="http://schemas.openxmlformats.org/spreadsheetml/2006/main" xmlns:r="http://schemas.openxmlformats.org/officeDocument/2006/relationships" count="408">
  <r>
    <x v="0"/>
    <x v="0"/>
    <s v="BARKERTRANS"/>
    <s v="Houston, TX"/>
    <n v="22677"/>
    <n v="36526"/>
    <n v="1299.4519680000001"/>
    <x v="0"/>
    <n v="3.5026187285746415"/>
    <n v="30129.83"/>
    <n v="29071.1"/>
    <n v="-3.5138930422109915"/>
    <n v="1418"/>
    <n v="1470"/>
    <n v="3.6671368124118477"/>
  </r>
  <r>
    <x v="0"/>
    <x v="0"/>
    <s v="BERRYCENTER"/>
    <s v="Cypress, TX"/>
    <n v="491434"/>
    <n v="36526"/>
    <n v="18172.890517"/>
    <x v="1"/>
    <n v="-1.5387984357161186"/>
    <n v="434857.66"/>
    <n v="394395.38"/>
    <n v="-9.3047182381471671"/>
    <n v="19650"/>
    <n v="17884"/>
    <n v="-8.9872773536895671"/>
  </r>
  <r>
    <x v="0"/>
    <x v="0"/>
    <s v="BRADLEYPOLICESTATION"/>
    <s v="Cypress, TX"/>
    <n v="18144"/>
    <n v="36526"/>
    <n v="1856.4535679999999"/>
    <x v="2"/>
    <n v="-0.2846821537095352"/>
    <n v="39157.15"/>
    <n v="36083.660000000003"/>
    <n v="-7.8491156787457719"/>
    <n v="1411"/>
    <n v="1361"/>
    <n v="-3.5435861091424523"/>
  </r>
  <r>
    <x v="0"/>
    <x v="0"/>
    <s v="CFISDNATATORIUM"/>
    <s v="Houston, TX"/>
    <n v="49471"/>
    <n v="36526"/>
    <n v="5795.731342"/>
    <x v="3"/>
    <n v="89.081241060742045"/>
    <n v="183234.41"/>
    <n v="221954.89"/>
    <n v="21.131664079907264"/>
    <n v="6295"/>
    <n v="8248"/>
    <n v="31.024622716441623"/>
  </r>
  <r>
    <x v="0"/>
    <x v="0"/>
    <s v="CY-FAIRCOMPLEXRETENTIONPOND"/>
    <s v="Cypress, TX"/>
    <n v="0"/>
    <n v="36526"/>
    <n v="8.5563910000000014"/>
    <x v="4"/>
    <n v="7.6404526160620705"/>
    <n v="1223.77"/>
    <n v="1502.23"/>
    <n v="22.754275721745099"/>
    <n v="139"/>
    <n v="177"/>
    <n v="27.338129496402875"/>
  </r>
  <r>
    <x v="0"/>
    <x v="0"/>
    <s v="CY-FAIRHS-BALLFIELD"/>
    <s v="Cypress, TX"/>
    <n v="0"/>
    <n v="36526"/>
    <n v="99.140823999999995"/>
    <x v="5"/>
    <n v="16.991692544334704"/>
    <n v="9221.26"/>
    <n v="13338.39"/>
    <n v="44.648236791935162"/>
    <n v="941"/>
    <n v="1363"/>
    <n v="44.845908607863976"/>
  </r>
  <r>
    <x v="0"/>
    <x v="0"/>
    <s v="ELC1"/>
    <s v="Houston, TX"/>
    <n v="6832"/>
    <n v="36526"/>
    <n v="344.30343999999997"/>
    <x v="6"/>
    <n v="-13.720478656849894"/>
    <n v="8815.18"/>
    <n v="7641.57"/>
    <n v="-13.313511465449373"/>
    <n v="481"/>
    <n v="443"/>
    <n v="-7.9002079002079002"/>
  </r>
  <r>
    <x v="0"/>
    <x v="0"/>
    <s v="ELC2"/>
    <s v="Houston, TX"/>
    <n v="4573"/>
    <n v="36526"/>
    <n v="228.54813200000001"/>
    <x v="7"/>
    <n v="-9.0133981055683936"/>
    <n v="6403.83"/>
    <n v="6592.46"/>
    <n v="2.9455810038679977"/>
    <n v="359"/>
    <n v="418"/>
    <n v="16.434540389972145"/>
  </r>
  <r>
    <x v="0"/>
    <x v="0"/>
    <s v="ELDRIDGETRANS"/>
    <s v="Houston, TX"/>
    <n v="26451"/>
    <n v="36526"/>
    <n v="2299.5360540000001"/>
    <x v="8"/>
    <n v="6.4332619504995163"/>
    <n v="50051.09"/>
    <n v="49411.28"/>
    <n v="-1.2783138189398073"/>
    <n v="1988"/>
    <n v="2169"/>
    <n v="9.1046277665995987"/>
  </r>
  <r>
    <x v="0"/>
    <x v="0"/>
    <s v="EXHIBITCENTERSCIENCERESOURCEC"/>
    <s v="Cypress, TX"/>
    <n v="70662"/>
    <n v="36526"/>
    <n v="3125.2158399999998"/>
    <x v="9"/>
    <n v="7.9293032125422886"/>
    <n v="73264.72"/>
    <n v="69179.91"/>
    <n v="-5.5754120127668543"/>
    <n v="3381"/>
    <n v="3066"/>
    <n v="-9.316770186335404"/>
  </r>
  <r>
    <x v="0"/>
    <x v="0"/>
    <s v="EXHIBITCENTERTELGEAG"/>
    <s v="Cypress, TX"/>
    <n v="33198"/>
    <n v="36526"/>
    <n v="1199.7991939999999"/>
    <x v="10"/>
    <n v="-5.6350856325045893"/>
    <n v="24739.47"/>
    <n v="21239.46"/>
    <n v="-14.147473652426667"/>
    <n v="808"/>
    <n v="753"/>
    <n v="-6.8069306930693072"/>
  </r>
  <r>
    <x v="0"/>
    <x v="0"/>
    <s v="FALCONCOMPLEX"/>
    <s v="Houston, TX"/>
    <n v="0"/>
    <n v="36526"/>
    <n v="2886.2512320000005"/>
    <x v="11"/>
    <n v="-4.2927689255292067"/>
    <n v="62905.39"/>
    <n v="57345.61"/>
    <n v="-8.8383205318336007"/>
    <n v="2560"/>
    <n v="2533"/>
    <n v="-1.0546875"/>
  </r>
  <r>
    <x v="0"/>
    <x v="0"/>
    <s v="FOODPRODUCTIONCENTER"/>
    <s v="Houston, TX"/>
    <n v="57684"/>
    <n v="36526"/>
    <n v="14591.325860000004"/>
    <x v="12"/>
    <n v="0.88212769857224727"/>
    <n v="323176.19"/>
    <n v="301041.48"/>
    <n v="-6.8491153386021413"/>
    <n v="9492"/>
    <n v="8886"/>
    <n v="-6.38432364096081"/>
  </r>
  <r>
    <x v="0"/>
    <x v="0"/>
    <s v="FOODSERVICEWAREHOUSE"/>
    <s v="Houston, TX"/>
    <n v="49742"/>
    <n v="36526"/>
    <n v="2099.8960320000001"/>
    <x v="13"/>
    <n v="14.024954926911334"/>
    <n v="49121.63"/>
    <n v="46059.86"/>
    <n v="-6.2330382766207073"/>
    <n v="2097"/>
    <n v="2235"/>
    <n v="6.5808297567954215"/>
  </r>
  <r>
    <x v="0"/>
    <x v="0"/>
    <s v="ISCA"/>
    <s v="Houston, TX"/>
    <n v="132467"/>
    <n v="36526"/>
    <n v="2102.2714799999999"/>
    <x v="14"/>
    <n v="-0.37505974252191931"/>
    <n v="52116.65"/>
    <n v="49138.06"/>
    <n v="-5.7152368772743456"/>
    <n v="2813"/>
    <n v="2850"/>
    <n v="1.3153217205830074"/>
  </r>
  <r>
    <x v="0"/>
    <x v="0"/>
    <s v="ISCB"/>
    <s v="Houston, TX"/>
    <n v="0"/>
    <n v="36526"/>
    <n v="2123.43208"/>
    <x v="15"/>
    <n v="1.3220785474805405"/>
    <n v="48810.03"/>
    <n v="46705.31"/>
    <n v="-4.3120645490281397"/>
    <n v="2204"/>
    <n v="2289"/>
    <n v="3.8566243194192378"/>
  </r>
  <r>
    <x v="0"/>
    <x v="0"/>
    <s v="ISCC"/>
    <s v="Houston, TX"/>
    <n v="0"/>
    <n v="36526"/>
    <n v="3598.1211200000002"/>
    <x v="16"/>
    <n v="-6.5584540411469039"/>
    <n v="79799.399999999994"/>
    <n v="71002.06"/>
    <n v="-11.024318478585053"/>
    <n v="3386"/>
    <n v="3397"/>
    <n v="0.32486709982279977"/>
  </r>
  <r>
    <x v="0"/>
    <x v="0"/>
    <s v="ISCC-EXLIGHT"/>
    <s v="Houston, TX"/>
    <n v="0"/>
    <n v="36526"/>
    <n v="24.983160000000009"/>
    <x v="17"/>
    <n v="-2.4416446918704097E-3"/>
    <n v="1209.8900000000001"/>
    <n v="1322.23"/>
    <n v="9.2851416244451972"/>
    <n v="0"/>
    <n v="0"/>
    <n v="0"/>
  </r>
  <r>
    <x v="0"/>
    <x v="0"/>
    <s v="ISCD"/>
    <s v="Houston, TX"/>
    <n v="0"/>
    <n v="36526"/>
    <n v="86.417159999999981"/>
    <x v="18"/>
    <n v="0.63075435480638131"/>
    <n v="3020.9"/>
    <n v="2920.38"/>
    <n v="-3.3274851865338144"/>
    <n v="225"/>
    <n v="219"/>
    <n v="-2.666666666666667"/>
  </r>
  <r>
    <x v="0"/>
    <x v="0"/>
    <s v="ISCDATACENTER"/>
    <s v="Houston, TX"/>
    <n v="0"/>
    <n v="36526"/>
    <n v="681.69896800000015"/>
    <x v="19"/>
    <n v="3.0488018869935867"/>
    <n v="13723.03"/>
    <n v="13117.82"/>
    <n v="-4.4101776356970728"/>
    <n v="357"/>
    <n v="386"/>
    <n v="8.1232492997198875"/>
  </r>
  <r>
    <x v="0"/>
    <x v="0"/>
    <s v="ISCSW"/>
    <s v="Houston, TX"/>
    <n v="6054"/>
    <n v="36526"/>
    <n v="180.55452600000001"/>
    <x v="20"/>
    <n v="1.6674032308666651"/>
    <n v="4750.1499999999996"/>
    <n v="4556.0600000000004"/>
    <n v="-4.0859762323295055"/>
    <n v="254"/>
    <n v="253"/>
    <n v="-0.39370078740157483"/>
  </r>
  <r>
    <x v="0"/>
    <x v="0"/>
    <s v="ISCW"/>
    <s v="Houston, TX"/>
    <n v="35364"/>
    <n v="36526"/>
    <n v="2149.3708799999999"/>
    <x v="21"/>
    <n v="-5.3068164764565902"/>
    <n v="55443.85"/>
    <n v="49732.94"/>
    <n v="-10.300348911556465"/>
    <n v="3252"/>
    <n v="3109"/>
    <n v="-4.39729397293973"/>
  </r>
  <r>
    <x v="0"/>
    <x v="0"/>
    <s v="JARVISCENTRALPLANT"/>
    <s v="Cypress, TX"/>
    <n v="12152"/>
    <n v="36526"/>
    <n v="10022.745494000001"/>
    <x v="22"/>
    <n v="0.84780623284178158"/>
    <n v="318478.25"/>
    <n v="301710.71999999997"/>
    <n v="-5.2648901455593906"/>
    <n v="21593"/>
    <n v="20734"/>
    <n v="-3.9781410642337796"/>
  </r>
  <r>
    <x v="0"/>
    <x v="0"/>
    <s v="JERSEYVILLAGESTADIUM"/>
    <s v="Houston, TX"/>
    <n v="2385"/>
    <n v="36526"/>
    <n v="184.79347200000001"/>
    <x v="23"/>
    <n v="6.3806929283735609"/>
    <n v="13126.7"/>
    <n v="13747.35"/>
    <n v="4.7281494968270774"/>
    <n v="1217"/>
    <n v="1259"/>
    <n v="3.4511092851273624"/>
  </r>
  <r>
    <x v="0"/>
    <x v="0"/>
    <s v="LANGHAMCREEKRETENTIONPOND"/>
    <s v="Houston, TX"/>
    <n v="0"/>
    <n v="36526"/>
    <n v="78.950112000000004"/>
    <x v="24"/>
    <n v="-48.550152785090404"/>
    <n v="6114.35"/>
    <n v="4175.3999999999996"/>
    <n v="-31.711465650477976"/>
    <n v="492"/>
    <n v="284"/>
    <n v="-42.276422764227647"/>
  </r>
  <r>
    <x v="0"/>
    <x v="0"/>
    <s v="MAINTENANCEOPER"/>
    <s v="Houston, TX"/>
    <n v="35143"/>
    <n v="36526"/>
    <n v="3394.4332799999997"/>
    <x v="25"/>
    <n v="-1.5855116763408503"/>
    <n v="78548.820000000007"/>
    <n v="74378.5"/>
    <n v="-5.3092077003830234"/>
    <n v="3731"/>
    <n v="3758"/>
    <n v="0.72366657732511386"/>
  </r>
  <r>
    <x v="0"/>
    <x v="0"/>
    <s v="MILLSAPNATURETRAIL"/>
    <s v="Cypress, TX"/>
    <n v="1121"/>
    <n v="36526"/>
    <n v="5.422555"/>
    <x v="26"/>
    <n v="-13.973246928800187"/>
    <n v="198.5"/>
    <n v="178.16"/>
    <n v="-10.246851385390428"/>
    <n v="23"/>
    <n v="21"/>
    <n v="-8.695652173913043"/>
  </r>
  <r>
    <x v="0"/>
    <x v="0"/>
    <s v="MILLSAPROPES"/>
    <s v="Cypress, TX"/>
    <n v="924"/>
    <n v="36526"/>
    <n v="19.143516999999996"/>
    <x v="27"/>
    <n v="-6.8663976426066275"/>
    <n v="509.92"/>
    <n v="479.82"/>
    <n v="-5.9028867273297774"/>
    <n v="20"/>
    <n v="23"/>
    <n v="15"/>
  </r>
  <r>
    <x v="0"/>
    <x v="0"/>
    <s v="PRIDGEONSTADIUM"/>
    <s v="Houston, TX"/>
    <n v="86181"/>
    <n v="36526"/>
    <n v="1927.5531840000001"/>
    <x v="28"/>
    <n v="7.0351191928512877"/>
    <n v="53453.1"/>
    <n v="52118.64"/>
    <n v="-2.4965062830780629"/>
    <n v="3213"/>
    <n v="3000"/>
    <n v="-6.6293183940242759"/>
  </r>
  <r>
    <x v="0"/>
    <x v="0"/>
    <s v="RECYCLECENTER"/>
    <s v="Houston, TX"/>
    <n v="1875"/>
    <n v="36526"/>
    <n v="54.061919999999994"/>
    <x v="29"/>
    <n v="-18.789832103632254"/>
    <n v="2110.67"/>
    <n v="1761.5"/>
    <n v="-16.543088213695178"/>
    <n v="146"/>
    <n v="137"/>
    <n v="-6.1643835616438354"/>
  </r>
  <r>
    <x v="0"/>
    <x v="0"/>
    <s v="SATELLITECOLDFOODWAREHOUSE"/>
    <s v="Cypress, TX"/>
    <n v="22020"/>
    <n v="36526"/>
    <n v="3491.4170880000001"/>
    <x v="30"/>
    <n v="50.731981981981995"/>
    <n v="73418.2"/>
    <n v="102666.51"/>
    <n v="39.83795571125416"/>
    <n v="2609"/>
    <n v="3827"/>
    <n v="46.684553468761976"/>
  </r>
  <r>
    <x v="0"/>
    <x v="0"/>
    <s v="TELGETRANS"/>
    <s v="Cypress, TX"/>
    <n v="19649"/>
    <n v="36526"/>
    <n v="1560.6966399999999"/>
    <x v="31"/>
    <n v="-8.766556965228034"/>
    <n v="34502.54"/>
    <n v="29941.16"/>
    <n v="-13.220417975024448"/>
    <n v="1417"/>
    <n v="1418"/>
    <n v="7.0571630204657732E-2"/>
  </r>
  <r>
    <x v="0"/>
    <x v="0"/>
    <s v="WESTGREENAGSCIENCECENTER"/>
    <s v="Cypress, TX"/>
    <n v="20124"/>
    <n v="36526"/>
    <n v="412.83647999999999"/>
    <x v="32"/>
    <n v="-2.0634920634920628"/>
    <n v="9719.61"/>
    <n v="8886.4500000000007"/>
    <n v="-8.5719488744918788"/>
    <n v="386"/>
    <n v="434"/>
    <n v="12.435233160621763"/>
  </r>
  <r>
    <x v="0"/>
    <x v="0"/>
    <s v="WESTGREENTRANS"/>
    <s v="Cypress, TX"/>
    <n v="45340"/>
    <n v="36526"/>
    <n v="1837.4499840000001"/>
    <x v="33"/>
    <n v="-1.8495819911253784"/>
    <n v="40301.69"/>
    <n v="37079.03"/>
    <n v="-7.9963396075946198"/>
    <n v="1622"/>
    <n v="1589"/>
    <n v="-2.0345252774352649"/>
  </r>
  <r>
    <x v="1"/>
    <x v="0"/>
    <s v="ADAM-ES"/>
    <s v="Houston, TX"/>
    <n v="109321"/>
    <n v="36526"/>
    <n v="4855.7433599999995"/>
    <x v="34"/>
    <n v="-24.039988802044082"/>
    <n v="112926.37"/>
    <n v="92005.63"/>
    <n v="-18.526000614382628"/>
    <n v="5264"/>
    <n v="5990"/>
    <n v="13.79179331306991"/>
  </r>
  <r>
    <x v="1"/>
    <x v="0"/>
    <s v="ANDREES"/>
    <s v="Cypress, TX"/>
    <n v="107836"/>
    <n v="36526"/>
    <n v="4205.0344319999995"/>
    <x v="35"/>
    <n v="-6.2957768427614154"/>
    <n v="106699.15"/>
    <n v="95655.72"/>
    <n v="-10.350063707161677"/>
    <n v="6146"/>
    <n v="5653"/>
    <n v="-8.0214773836641715"/>
  </r>
  <r>
    <x v="1"/>
    <x v="0"/>
    <s v="AULTES"/>
    <s v="Cypress, TX"/>
    <n v="89416"/>
    <n v="36526"/>
    <n v="3171.6326400000003"/>
    <x v="36"/>
    <n v="-23.63750172529441"/>
    <n v="83863.899999999994"/>
    <n v="62005.56"/>
    <n v="-26.064063321643758"/>
    <n v="5164"/>
    <n v="3575"/>
    <n v="-30.770720371804799"/>
  </r>
  <r>
    <x v="1"/>
    <x v="0"/>
    <s v="BANEES"/>
    <s v="Houston, TX"/>
    <n v="106804"/>
    <n v="36526"/>
    <n v="3293.5176960000008"/>
    <x v="37"/>
    <n v="8.4541107017024455"/>
    <n v="80824.17"/>
    <n v="90653.14"/>
    <n v="12.160929088415012"/>
    <n v="3735"/>
    <n v="5675"/>
    <n v="51.941097724230261"/>
  </r>
  <r>
    <x v="1"/>
    <x v="0"/>
    <s v="BANGES"/>
    <s v="Houston, TX"/>
    <n v="85320"/>
    <n v="36526"/>
    <n v="2778.7826879999998"/>
    <x v="38"/>
    <n v="0.84715311138431881"/>
    <n v="79644.94"/>
    <n v="69866.19"/>
    <n v="-12.277930022924243"/>
    <n v="5548"/>
    <n v="4104"/>
    <n v="-26.027397260273975"/>
  </r>
  <r>
    <x v="1"/>
    <x v="0"/>
    <s v="BIRKESES"/>
    <s v="Houston, TX"/>
    <n v="106488"/>
    <n v="36526"/>
    <n v="5008.4273279999998"/>
    <x v="39"/>
    <n v="-8.1530512725451043"/>
    <n v="126049.72"/>
    <n v="110946.37"/>
    <n v="-11.982057556335706"/>
    <n v="7211"/>
    <n v="6880"/>
    <n v="-4.5902094023020386"/>
  </r>
  <r>
    <x v="1"/>
    <x v="0"/>
    <s v="BLACKES"/>
    <s v="Cypress, TX"/>
    <n v="97384"/>
    <n v="36526"/>
    <n v="3370.187328"/>
    <x v="40"/>
    <n v="-3.8095762491692615"/>
    <n v="91595.76"/>
    <n v="80132.86"/>
    <n v="-12.514662250741738"/>
    <n v="5783"/>
    <n v="4878"/>
    <n v="-15.649316963513748"/>
  </r>
  <r>
    <x v="1"/>
    <x v="0"/>
    <s v="COPELANDES"/>
    <s v="Houston, TX"/>
    <n v="86318"/>
    <n v="36526"/>
    <n v="3003.8768639999998"/>
    <x v="41"/>
    <n v="4.5462912823313255"/>
    <n v="86308.01"/>
    <n v="82943.86"/>
    <n v="-3.8978421585667427"/>
    <n v="6056"/>
    <n v="5806"/>
    <n v="-4.1281373844121534"/>
  </r>
  <r>
    <x v="1"/>
    <x v="0"/>
    <s v="DANISHES"/>
    <s v="Houston, TX"/>
    <n v="99588"/>
    <n v="36526"/>
    <n v="3515.4582599999999"/>
    <x v="42"/>
    <n v="0.65979998294732278"/>
    <n v="92530.55"/>
    <n v="82784.710000000006"/>
    <n v="-10.53256465026956"/>
    <n v="5132"/>
    <n v="4991"/>
    <n v="-2.7474668745128605"/>
  </r>
  <r>
    <x v="1"/>
    <x v="0"/>
    <s v="DURYEAES"/>
    <s v="Katy, TX"/>
    <n v="97959"/>
    <n v="36526"/>
    <n v="3229.9539840000007"/>
    <x v="43"/>
    <n v="-2.9434673209264148"/>
    <n v="88680.74"/>
    <n v="80674.539999999994"/>
    <n v="-9.0281159133313498"/>
    <n v="5738"/>
    <n v="5390"/>
    <n v="-6.0648309515510626"/>
  </r>
  <r>
    <x v="1"/>
    <x v="0"/>
    <s v="EMERYES"/>
    <s v="Katy, TX"/>
    <n v="95366"/>
    <n v="36526"/>
    <n v="2916.8863199999996"/>
    <x v="44"/>
    <n v="-3.7929705810406729"/>
    <n v="78345.94"/>
    <n v="74469.05"/>
    <n v="-4.94842489604439"/>
    <n v="4795"/>
    <n v="5112"/>
    <n v="6.6110531803962465"/>
  </r>
  <r>
    <x v="1"/>
    <x v="0"/>
    <s v="EMMOTTES"/>
    <s v="Houston, TX"/>
    <n v="76544"/>
    <n v="36526"/>
    <n v="2878.3330720000004"/>
    <x v="45"/>
    <n v="0.74022788423145802"/>
    <n v="76727.58"/>
    <n v="70502.7"/>
    <n v="-8.1129627703623655"/>
    <n v="4767"/>
    <n v="3927"/>
    <n v="-17.621145374449338"/>
  </r>
  <r>
    <x v="1"/>
    <x v="0"/>
    <s v="FARNEYES"/>
    <s v="Cypress, TX"/>
    <n v="95036"/>
    <n v="36526"/>
    <n v="4118.5353599999999"/>
    <x v="46"/>
    <n v="-0.7557677008750896"/>
    <n v="105305.91"/>
    <n v="103518.45"/>
    <n v="-1.6973976104475048"/>
    <n v="6243"/>
    <n v="6704"/>
    <n v="7.3842703828287686"/>
  </r>
  <r>
    <x v="1"/>
    <x v="0"/>
    <s v="FIESTES"/>
    <s v="Houston, TX"/>
    <n v="91621"/>
    <n v="36526"/>
    <n v="3070.7170560000004"/>
    <x v="47"/>
    <n v="-3.0109324406605458"/>
    <n v="80122.009999999995"/>
    <n v="74091.350000000006"/>
    <n v="-7.5268456195744466"/>
    <n v="4804"/>
    <n v="4520"/>
    <n v="-5.9117402164862618"/>
  </r>
  <r>
    <x v="1"/>
    <x v="0"/>
    <s v="FRANCONEES"/>
    <s v="Houston, TX"/>
    <n v="90518"/>
    <n v="36526"/>
    <n v="3459.3075840000001"/>
    <x v="48"/>
    <n v="-2.6350503326621606"/>
    <n v="91457.71"/>
    <n v="85964.61"/>
    <n v="-6.0061639417824919"/>
    <n v="5645"/>
    <n v="5445"/>
    <n v="-3.5429583702391496"/>
  </r>
  <r>
    <x v="1"/>
    <x v="0"/>
    <s v="FRAZIERES"/>
    <s v="Houston, TX"/>
    <n v="85844"/>
    <n v="36526"/>
    <n v="3865.8095359999993"/>
    <x v="49"/>
    <n v="-2.8027531359475559"/>
    <n v="101831.51"/>
    <n v="92465.46"/>
    <n v="-9.1975951255166493"/>
    <n v="5322"/>
    <n v="5681"/>
    <n v="6.7455843667794069"/>
  </r>
  <r>
    <x v="1"/>
    <x v="0"/>
    <s v="GLEASONES"/>
    <s v="Houston, TX"/>
    <n v="91424"/>
    <n v="36526"/>
    <n v="3919.9806719999997"/>
    <x v="50"/>
    <n v="-0.72911379905906404"/>
    <n v="96141.49"/>
    <n v="90532.15"/>
    <n v="-5.8344633518785702"/>
    <n v="5142"/>
    <n v="5215"/>
    <n v="1.4196810579541035"/>
  </r>
  <r>
    <x v="1"/>
    <x v="0"/>
    <s v="HAIRGROVEES"/>
    <s v="Houston, TX"/>
    <n v="85052"/>
    <n v="36526"/>
    <n v="3279.101184000001"/>
    <x v="51"/>
    <n v="3.7142172554562696"/>
    <n v="87002.559999999998"/>
    <n v="82736.88"/>
    <n v="-4.9029361894638503"/>
    <n v="5448"/>
    <n v="5084"/>
    <n v="-6.6813509544787077"/>
  </r>
  <r>
    <x v="1"/>
    <x v="0"/>
    <s v="HAMILTONES"/>
    <s v="Cypress, TX"/>
    <n v="85650"/>
    <n v="36526"/>
    <n v="2552.7055679999994"/>
    <x v="52"/>
    <n v="4.9656340154933476"/>
    <n v="74583.87"/>
    <n v="67768.11"/>
    <n v="-9.1383834064925846"/>
    <n v="5205"/>
    <n v="4065"/>
    <n v="-21.902017291066283"/>
  </r>
  <r>
    <x v="1"/>
    <x v="0"/>
    <s v="HANCOCKES"/>
    <s v="Houston, TX"/>
    <n v="88795"/>
    <n v="36526"/>
    <n v="4006.4797440000007"/>
    <x v="53"/>
    <n v="-8.2696780508170828"/>
    <n v="106234.45"/>
    <n v="92330.35"/>
    <n v="-13.088127250623504"/>
    <n v="6586"/>
    <n v="5743"/>
    <n v="-12.799878530215608"/>
  </r>
  <r>
    <x v="1"/>
    <x v="0"/>
    <s v="HEMMENWAYES"/>
    <s v="Katy, TX"/>
    <n v="96483"/>
    <n v="36526"/>
    <n v="3289.58592"/>
    <x v="54"/>
    <n v="-15.479710224440646"/>
    <n v="90949.42"/>
    <n v="77491.31"/>
    <n v="-14.797356596666587"/>
    <n v="6026"/>
    <n v="5552"/>
    <n v="-7.8659143710587456"/>
  </r>
  <r>
    <x v="1"/>
    <x v="0"/>
    <s v="HOLBROOKES"/>
    <s v="Houston, TX"/>
    <n v="99937"/>
    <n v="36526"/>
    <n v="3566.1140059999998"/>
    <x v="55"/>
    <n v="-0.35094845478699166"/>
    <n v="102671.34"/>
    <n v="96312.58"/>
    <n v="-6.1933154860937831"/>
    <n v="6329"/>
    <n v="6213"/>
    <n v="-1.8328329909938379"/>
  </r>
  <r>
    <x v="1"/>
    <x v="0"/>
    <s v="HOLMSLEYES"/>
    <s v="Houston, TX"/>
    <n v="81704"/>
    <n v="36526"/>
    <n v="2903.6165760000004"/>
    <x v="56"/>
    <n v="-20.854700617331108"/>
    <n v="75327.899999999994"/>
    <n v="61183.58"/>
    <n v="-18.777000288073875"/>
    <n v="3887"/>
    <n v="3863"/>
    <n v="-0.61744275791098535"/>
  </r>
  <r>
    <x v="1"/>
    <x v="0"/>
    <s v="HOOVERES"/>
    <s v="Katy, TX"/>
    <n v="112519"/>
    <n v="36526"/>
    <n v="2346.7788"/>
    <x v="57"/>
    <n v="20.102595097586548"/>
    <n v="57601.760000000002"/>
    <n v="74353.05"/>
    <n v="29.081212101852444"/>
    <n v="2827"/>
    <n v="4895"/>
    <n v="73.151750972762642"/>
  </r>
  <r>
    <x v="1"/>
    <x v="0"/>
    <s v="HORNEES"/>
    <s v="Houston, TX"/>
    <n v="87881"/>
    <n v="36526"/>
    <n v="3383.2932479999999"/>
    <x v="58"/>
    <n v="-2.5972630085182744"/>
    <n v="87759.73"/>
    <n v="79958.3"/>
    <n v="-8.8895328187541143"/>
    <n v="5294"/>
    <n v="4958"/>
    <n v="-6.3468077068379296"/>
  </r>
  <r>
    <x v="1"/>
    <x v="0"/>
    <s v="JOWELLES"/>
    <s v="Katy, TX"/>
    <n v="73726"/>
    <n v="36526"/>
    <n v="2594.3168640000004"/>
    <x v="59"/>
    <n v="-26.39707159533771"/>
    <n v="68642.03"/>
    <n v="52471.93"/>
    <n v="-23.557141302493534"/>
    <n v="3783"/>
    <n v="3532"/>
    <n v="-6.6349458102035417"/>
  </r>
  <r>
    <x v="1"/>
    <x v="0"/>
    <s v="KEITHES"/>
    <s v="Cypress, TX"/>
    <n v="95518"/>
    <n v="36526"/>
    <n v="3283.6882560000004"/>
    <x v="60"/>
    <n v="-8.8423399958707929"/>
    <n v="84298.1"/>
    <n v="75450.009999999995"/>
    <n v="-10.496191491860435"/>
    <n v="4646"/>
    <n v="4837"/>
    <n v="4.1110632802410674"/>
  </r>
  <r>
    <x v="1"/>
    <x v="0"/>
    <s v="KIRKES"/>
    <s v="Houston, TX"/>
    <n v="93897"/>
    <n v="36526"/>
    <n v="3849.2087040000001"/>
    <x v="61"/>
    <n v="-2.9129295037570619"/>
    <n v="99329.45"/>
    <n v="91959.61"/>
    <n v="-7.4195920746566095"/>
    <n v="5811"/>
    <n v="5766"/>
    <n v="-0.77439339184305622"/>
  </r>
  <r>
    <x v="1"/>
    <x v="0"/>
    <s v="LAMKINES"/>
    <s v="Cypress, TX"/>
    <n v="115158"/>
    <n v="36526"/>
    <n v="3459.9628800000005"/>
    <x v="62"/>
    <n v="-4.0501474975361704"/>
    <n v="87471.1"/>
    <n v="81938.649999999994"/>
    <n v="-6.3248890204879089"/>
    <n v="4962"/>
    <n v="5033"/>
    <n v="1.4308746473196292"/>
  </r>
  <r>
    <x v="1"/>
    <x v="0"/>
    <s v="LEEES"/>
    <s v="Houston, TX"/>
    <n v="95352"/>
    <n v="36526"/>
    <n v="3206.3633280000004"/>
    <x v="63"/>
    <n v="4.2692823612533388"/>
    <n v="85909.11"/>
    <n v="85817.97"/>
    <n v="-0.10608886531358548"/>
    <n v="5222"/>
    <n v="5753"/>
    <n v="10.168517809268479"/>
  </r>
  <r>
    <x v="1"/>
    <x v="0"/>
    <s v="LIEDERES"/>
    <s v="Houston, TX"/>
    <n v="88406"/>
    <n v="36526"/>
    <n v="2864.2988160000004"/>
    <x v="64"/>
    <n v="-2.919044044320823"/>
    <n v="77750.460000000006"/>
    <n v="71491.23"/>
    <n v="-8.050408962210641"/>
    <n v="4792"/>
    <n v="4700"/>
    <n v="-1.9198664440734559"/>
  </r>
  <r>
    <x v="1"/>
    <x v="0"/>
    <s v="LOWERYES"/>
    <s v="Houston, TX"/>
    <n v="77078"/>
    <n v="36526"/>
    <n v="2990.7709439999999"/>
    <x v="65"/>
    <n v="2.3643423493149887"/>
    <n v="83961.44"/>
    <n v="81948.149999999994"/>
    <n v="-2.3978745481259018"/>
    <n v="5620"/>
    <n v="5715"/>
    <n v="1.6903914590747331"/>
  </r>
  <r>
    <x v="1"/>
    <x v="0"/>
    <s v="MATZKEES"/>
    <s v="Houston, TX"/>
    <n v="0"/>
    <n v="36526"/>
    <n v="3985.2747749999999"/>
    <x v="66"/>
    <n v="-14.76324163871486"/>
    <n v="101851.25"/>
    <n v="85582.3"/>
    <n v="-15.973245296449479"/>
    <n v="5015"/>
    <n v="3740"/>
    <n v="-25.423728813559322"/>
  </r>
  <r>
    <x v="1"/>
    <x v="0"/>
    <s v="MATZKEMILLSES"/>
    <s v="Houston, TX"/>
    <n v="124682"/>
    <n v="36526"/>
    <n v="968.52748800000006"/>
    <x v="67"/>
    <n v="251.21130026203238"/>
    <n v="25916.92"/>
    <n v="75850.52"/>
    <n v="192.66795591451452"/>
    <n v="1060"/>
    <n v="5077"/>
    <n v="378.96226415094338"/>
  </r>
  <r>
    <x v="1"/>
    <x v="0"/>
    <s v="MCFEEES"/>
    <s v="Katy, TX"/>
    <n v="107075"/>
    <n v="36526"/>
    <n v="3779.5835040000002"/>
    <x v="68"/>
    <n v="7.0604510713305384"/>
    <n v="102964.27"/>
    <n v="97498.91"/>
    <n v="-5.3080160719830296"/>
    <n v="5253"/>
    <n v="4619"/>
    <n v="-12.069293736912241"/>
  </r>
  <r>
    <x v="1"/>
    <x v="0"/>
    <s v="METCALFES"/>
    <s v="Houston, TX"/>
    <n v="88192"/>
    <n v="36526"/>
    <n v="3582.83088"/>
    <x v="69"/>
    <n v="-11.85322640738209"/>
    <n v="95773.86"/>
    <n v="77975.81"/>
    <n v="-18.583410964119018"/>
    <n v="6083"/>
    <n v="4643"/>
    <n v="-23.672530001643928"/>
  </r>
  <r>
    <x v="1"/>
    <x v="0"/>
    <s v="MILLSAPES"/>
    <s v="Cypress, TX"/>
    <n v="74252"/>
    <n v="36526"/>
    <n v="2970.4567679999996"/>
    <x v="70"/>
    <n v="-11.605546046445602"/>
    <n v="79906.37"/>
    <n v="71054.429999999993"/>
    <n v="-11.077890285843294"/>
    <n v="4902"/>
    <n v="4948"/>
    <n v="0.9383924928600571"/>
  </r>
  <r>
    <x v="1"/>
    <x v="0"/>
    <s v="MOOREES"/>
    <s v="Houston, TX"/>
    <n v="83355"/>
    <n v="36526"/>
    <n v="3612.6468480000003"/>
    <x v="71"/>
    <n v="-26.175734960739781"/>
    <n v="90825.89"/>
    <n v="63670.27"/>
    <n v="-29.898545447779259"/>
    <n v="4729"/>
    <n v="2856"/>
    <n v="-39.606682173821106"/>
  </r>
  <r>
    <x v="1"/>
    <x v="0"/>
    <s v="OWENSES"/>
    <s v="Houston, TX"/>
    <n v="84893"/>
    <n v="36526"/>
    <n v="3135.5913599999999"/>
    <x v="72"/>
    <n v="3.0495545184816422"/>
    <n v="81166.66"/>
    <n v="79130.289999999994"/>
    <n v="-2.5088749493942464"/>
    <n v="4781"/>
    <n v="5015"/>
    <n v="4.8943735620163151"/>
  </r>
  <r>
    <x v="1"/>
    <x v="0"/>
    <s v="POPEES"/>
    <s v="Cypress, TX"/>
    <n v="112970"/>
    <n v="36526"/>
    <n v="3134.2807680000005"/>
    <x v="73"/>
    <n v="-7.1103347943588107"/>
    <n v="83263.8"/>
    <n v="70793.66"/>
    <n v="-14.9766645288829"/>
    <n v="5057"/>
    <n v="4230"/>
    <n v="-16.35356930986751"/>
  </r>
  <r>
    <x v="1"/>
    <x v="0"/>
    <s v="POSTES"/>
    <s v="Houston, TX"/>
    <n v="104852"/>
    <n v="36526"/>
    <n v="3587.0903039999994"/>
    <x v="74"/>
    <n v="-6.1763191117030578"/>
    <n v="96498.65"/>
    <n v="87306.38"/>
    <n v="-9.525801656292602"/>
    <n v="5957"/>
    <n v="5657"/>
    <n v="-5.0360919926137315"/>
  </r>
  <r>
    <x v="1"/>
    <x v="0"/>
    <s v="POSTMAES"/>
    <s v="Cypress, TX"/>
    <n v="100456"/>
    <n v="36526"/>
    <n v="3053.0240639999997"/>
    <x v="75"/>
    <n v="0.85855333762612185"/>
    <n v="85448.19"/>
    <n v="80184.92"/>
    <n v="-6.1596038488351823"/>
    <n v="5712"/>
    <n v="5135"/>
    <n v="-10.101540616246499"/>
  </r>
  <r>
    <x v="1"/>
    <x v="0"/>
    <s v="REEDES"/>
    <s v="Houston, TX"/>
    <n v="90012"/>
    <n v="36526"/>
    <n v="3512.3865599999995"/>
    <x v="76"/>
    <n v="2.3864416563534543"/>
    <n v="89891.34"/>
    <n v="86618.39"/>
    <n v="-3.6410070202535638"/>
    <n v="5803"/>
    <n v="5222"/>
    <n v="-10.012062726176117"/>
  </r>
  <r>
    <x v="1"/>
    <x v="0"/>
    <s v="RENNELLES"/>
    <s v="Cypress, TX"/>
    <n v="110549"/>
    <n v="36526"/>
    <n v="1913.5871879999997"/>
    <x v="77"/>
    <n v="2.368747725959397"/>
    <n v="44076.32"/>
    <n v="42095.94"/>
    <n v="-4.4930702018680329"/>
    <n v="2111"/>
    <n v="2123"/>
    <n v="0.56845097110374232"/>
  </r>
  <r>
    <x v="1"/>
    <x v="0"/>
    <s v="ROBINSONES"/>
    <s v="Katy, TX"/>
    <n v="96996"/>
    <n v="36526"/>
    <n v="3092.3418240000001"/>
    <x v="78"/>
    <n v="0.82455877943718858"/>
    <n v="85378.85"/>
    <n v="79518.320000000007"/>
    <n v="-6.8641472683223075"/>
    <n v="5538"/>
    <n v="5079"/>
    <n v="-8.2881906825568805"/>
  </r>
  <r>
    <x v="1"/>
    <x v="0"/>
    <s v="ROBISONES"/>
    <s v="Cypress, TX"/>
    <n v="92346"/>
    <n v="36526"/>
    <n v="2681.7988800000003"/>
    <x v="79"/>
    <n v="-7.5137446548564597"/>
    <n v="60732.76"/>
    <n v="54956.11"/>
    <n v="-9.5115881445203545"/>
    <n v="2745"/>
    <n v="2755"/>
    <n v="0.36429872495446269"/>
  </r>
  <r>
    <x v="1"/>
    <x v="0"/>
    <s v="SAMPSONES"/>
    <s v="Cypress, TX"/>
    <n v="96096"/>
    <n v="36526"/>
    <n v="4094.9447039999995"/>
    <x v="80"/>
    <n v="-6.2890062409985523"/>
    <n v="104246.08"/>
    <n v="96612.69"/>
    <n v="-7.3224719816802697"/>
    <n v="6034"/>
    <n v="6040"/>
    <n v="9.9436526350679483E-2"/>
  </r>
  <r>
    <x v="1"/>
    <x v="0"/>
    <s v="SHERIDANES"/>
    <s v="Katy, TX"/>
    <n v="91338"/>
    <n v="36526"/>
    <n v="3832.1710079999993"/>
    <x v="81"/>
    <n v="3.0690166945702293"/>
    <n v="104022.88"/>
    <n v="96838.34"/>
    <n v="-6.9066920662069728"/>
    <n v="6697"/>
    <n v="6057"/>
    <n v="-9.5565178438106617"/>
  </r>
  <r>
    <x v="1"/>
    <x v="0"/>
    <s v="SWENKEES"/>
    <s v="Cypress, TX"/>
    <n v="107914"/>
    <n v="36526"/>
    <n v="3469.7923199999996"/>
    <x v="82"/>
    <n v="-4.6760677595827644"/>
    <n v="90322.96"/>
    <n v="82238.080000000002"/>
    <n v="-8.9510795483230403"/>
    <n v="5386"/>
    <n v="5032"/>
    <n v="-6.5725956182695882"/>
  </r>
  <r>
    <x v="1"/>
    <x v="0"/>
    <s v="TIPPSES"/>
    <s v="Houston, TX"/>
    <n v="101727"/>
    <n v="36526"/>
    <n v="4123.6548600000006"/>
    <x v="83"/>
    <n v="-5.3775802420089125"/>
    <n v="103550.66"/>
    <n v="91560.4"/>
    <n v="-11.57912465260965"/>
    <n v="5314"/>
    <n v="4993"/>
    <n v="-6.0406473466315393"/>
  </r>
  <r>
    <x v="1"/>
    <x v="0"/>
    <s v="WALKERES"/>
    <s v="Katy, TX"/>
    <n v="98490"/>
    <n v="36526"/>
    <n v="4226.7684159999999"/>
    <x v="84"/>
    <n v="-11.250678277047101"/>
    <n v="109652.05"/>
    <n v="90727.38"/>
    <n v="-17.258838298052794"/>
    <n v="5649"/>
    <n v="5108"/>
    <n v="-9.5769162683660838"/>
  </r>
  <r>
    <x v="1"/>
    <x v="0"/>
    <s v="WARNERES"/>
    <s v="Cypress, TX"/>
    <n v="99987"/>
    <n v="36526"/>
    <n v="2430.3085619999997"/>
    <x v="85"/>
    <n v="5.4689540693804464"/>
    <n v="58013.83"/>
    <n v="55728.9"/>
    <n v="-3.938595331492508"/>
    <n v="2829"/>
    <n v="2759"/>
    <n v="-2.4743725698126546"/>
  </r>
  <r>
    <x v="1"/>
    <x v="0"/>
    <s v="WELLSES"/>
    <s v="Cypress, TX"/>
    <n v="122878"/>
    <n v="36526"/>
    <n v="3787.6108799999997"/>
    <x v="86"/>
    <n v="-8.6521411618714019"/>
    <n v="85923.75"/>
    <n v="88402.46"/>
    <n v="2.8847786554939701"/>
    <n v="3945"/>
    <n v="5702"/>
    <n v="44.537389100126738"/>
  </r>
  <r>
    <x v="1"/>
    <x v="0"/>
    <s v="WILLBERNES"/>
    <s v="Houston, TX"/>
    <n v="89993"/>
    <n v="36526"/>
    <n v="3725.3577600000003"/>
    <x v="87"/>
    <n v="-27.494833892141404"/>
    <n v="87607.3"/>
    <n v="66767.25"/>
    <n v="-23.788029079768467"/>
    <n v="4055"/>
    <n v="3965"/>
    <n v="-2.219482120838471"/>
  </r>
  <r>
    <x v="1"/>
    <x v="0"/>
    <s v="WILSONES"/>
    <s v="Houston, TX"/>
    <n v="84992"/>
    <n v="36526"/>
    <n v="2866.2647039999997"/>
    <x v="88"/>
    <n v="-1.3966341609738402"/>
    <n v="79334.820000000007"/>
    <n v="73898.28"/>
    <n v="-6.8526530973411175"/>
    <n v="5238"/>
    <n v="4995"/>
    <n v="-4.6391752577319583"/>
  </r>
  <r>
    <x v="1"/>
    <x v="0"/>
    <s v="WOODARDES"/>
    <s v="Cypress, TX"/>
    <n v="115438"/>
    <n v="36526"/>
    <n v="3732.7298399999995"/>
    <x v="89"/>
    <n v="-12.246460354602023"/>
    <n v="87387.07"/>
    <n v="83255.41"/>
    <n v="-4.7279992337539181"/>
    <n v="5629"/>
    <n v="5745"/>
    <n v="2.0607567951678805"/>
  </r>
  <r>
    <x v="1"/>
    <x v="0"/>
    <s v="YEAGERES"/>
    <s v="Houston, TX"/>
    <n v="81794"/>
    <n v="36526"/>
    <n v="3167.0455679999995"/>
    <x v="90"/>
    <n v="2.6979946503882961"/>
    <n v="87158.26"/>
    <n v="84403.23"/>
    <n v="-3.1609511249995124"/>
    <n v="5592"/>
    <n v="5452"/>
    <n v="-2.503576537911302"/>
  </r>
  <r>
    <x v="2"/>
    <x v="0"/>
    <s v="BRIDGELANDHS"/>
    <s v="Cypress, TX"/>
    <n v="573468"/>
    <n v="36526"/>
    <n v="19409.109833999999"/>
    <x v="91"/>
    <n v="-16.711684099587217"/>
    <n v="384907.11"/>
    <n v="383517.79"/>
    <n v="-0.36094942491449428"/>
    <n v="18343"/>
    <n v="23847"/>
    <n v="30.005996838030857"/>
  </r>
  <r>
    <x v="2"/>
    <x v="0"/>
    <s v="CY-CREEKHS"/>
    <s v="Houston, TX"/>
    <n v="525576"/>
    <n v="36526"/>
    <n v="17550.454881000001"/>
    <x v="92"/>
    <n v="-0.71935182225207028"/>
    <n v="460687.53"/>
    <n v="445629.77"/>
    <n v="-3.2685408263601148"/>
    <n v="23254"/>
    <n v="22775"/>
    <n v="-2.0598606691321923"/>
  </r>
  <r>
    <x v="2"/>
    <x v="0"/>
    <s v="CY-FAIRHS"/>
    <s v="Cypress, TX"/>
    <n v="489057"/>
    <n v="36526"/>
    <n v="20927.044997000001"/>
    <x v="93"/>
    <n v="0.66757790705771558"/>
    <n v="470617.11"/>
    <n v="434552.14"/>
    <n v="-7.6633359122875921"/>
    <n v="23325"/>
    <n v="22630"/>
    <n v="-2.9796355841371915"/>
  </r>
  <r>
    <x v="2"/>
    <x v="0"/>
    <s v="CY-FALLSHS"/>
    <s v="Houston, TX"/>
    <n v="578719"/>
    <n v="36526"/>
    <n v="22802.546517999996"/>
    <x v="94"/>
    <n v="-7.8861547967043295"/>
    <n v="532934.09"/>
    <n v="437731.79"/>
    <n v="-17.863803758547327"/>
    <n v="19509"/>
    <n v="14154"/>
    <n v="-27.44886975242196"/>
  </r>
  <r>
    <x v="2"/>
    <x v="0"/>
    <s v="CY-LAKESHS"/>
    <s v="Katy, TX"/>
    <n v="520212"/>
    <n v="36526"/>
    <n v="20186.676559"/>
    <x v="95"/>
    <n v="-0.55841071050275448"/>
    <n v="481953.84"/>
    <n v="423688.36"/>
    <n v="-12.089431635195604"/>
    <n v="20787"/>
    <n v="20539"/>
    <n v="-1.1930533506518497"/>
  </r>
  <r>
    <x v="2"/>
    <x v="0"/>
    <s v="CY-PARKHS"/>
    <s v="Cypress, TX"/>
    <n v="590057"/>
    <n v="36526"/>
    <n v="17831.399388999998"/>
    <x v="96"/>
    <n v="2.7672798036501836"/>
    <n v="430750.57"/>
    <n v="405403.42"/>
    <n v="-5.8844147321731928"/>
    <n v="28848"/>
    <n v="27495"/>
    <n v="-4.690099833610649"/>
  </r>
  <r>
    <x v="2"/>
    <x v="0"/>
    <s v="CY-RANCHHS"/>
    <s v="Cypress, TX"/>
    <n v="530203"/>
    <n v="36526"/>
    <n v="22766.058135000003"/>
    <x v="97"/>
    <n v="-1.9655507657342575"/>
    <n v="654193.68999999994"/>
    <n v="600208.82999999996"/>
    <n v="-8.2521217836876417"/>
    <n v="39847"/>
    <n v="39071"/>
    <n v="-1.9474489923959144"/>
  </r>
  <r>
    <x v="2"/>
    <x v="0"/>
    <s v="CY-RIDGEHS"/>
    <s v="Houston, TX"/>
    <n v="497661"/>
    <n v="36526"/>
    <n v="18622.519136999996"/>
    <x v="98"/>
    <n v="1.2338653557534658"/>
    <n v="443775.37"/>
    <n v="413059.9"/>
    <n v="-6.9214003472071921"/>
    <n v="20443"/>
    <n v="19387"/>
    <n v="-5.165582350926968"/>
  </r>
  <r>
    <x v="2"/>
    <x v="0"/>
    <s v="CY-SPRINGSHS"/>
    <s v="Cypress, TX"/>
    <n v="477795"/>
    <n v="36526"/>
    <n v="21731.482270999997"/>
    <x v="99"/>
    <n v="-12.939806042372643"/>
    <n v="475066.83"/>
    <n v="430266.15"/>
    <n v="-9.4303952982783485"/>
    <n v="19607"/>
    <n v="19841"/>
    <n v="1.1934513184066915"/>
  </r>
  <r>
    <x v="2"/>
    <x v="0"/>
    <s v="CY-WOODSHS"/>
    <s v="Cypress, TX"/>
    <n v="535914"/>
    <n v="36526"/>
    <n v="11816.666076"/>
    <x v="100"/>
    <n v="4.2438274279284096"/>
    <n v="271679.67"/>
    <n v="264014.73"/>
    <n v="-2.8213152644067918"/>
    <n v="12169"/>
    <n v="12975"/>
    <n v="6.6233872955871478"/>
  </r>
  <r>
    <x v="2"/>
    <x v="0"/>
    <s v="JERSEYVILLAGEHS"/>
    <s v="Houston, TX"/>
    <n v="510425"/>
    <n v="36526"/>
    <n v="16516.786875000002"/>
    <x v="101"/>
    <n v="0.41858711093891143"/>
    <n v="425482.23999999999"/>
    <n v="397054.01"/>
    <n v="-6.6814140115460523"/>
    <n v="21389"/>
    <n v="21001"/>
    <n v="-1.8140165505633739"/>
  </r>
  <r>
    <x v="2"/>
    <x v="0"/>
    <s v="LANGHAMCREEKHS"/>
    <s v="Houston, TX"/>
    <n v="535686"/>
    <n v="36526"/>
    <n v="17208.578084000001"/>
    <x v="102"/>
    <n v="-3.6729937646003074E-3"/>
    <n v="408740.51"/>
    <n v="394574.18"/>
    <n v="-3.4658492743966094"/>
    <n v="19002"/>
    <n v="19584"/>
    <n v="3.0628354910009472"/>
  </r>
  <r>
    <x v="3"/>
    <x v="0"/>
    <s v="ANTHONYMS"/>
    <s v="Cypress, TX"/>
    <n v="244123"/>
    <n v="36526"/>
    <n v="6757.9140629999993"/>
    <x v="103"/>
    <n v="-3.5449086917458077"/>
    <n v="159997.60999999999"/>
    <n v="152597.41"/>
    <n v="-4.625194088836702"/>
    <n v="11417"/>
    <n v="10812"/>
    <n v="-5.2991153542962248"/>
  </r>
  <r>
    <x v="3"/>
    <x v="0"/>
    <s v="ARAGONMS"/>
    <s v="Houston, TX"/>
    <n v="219821"/>
    <n v="36526"/>
    <n v="8496.1822670000001"/>
    <x v="104"/>
    <n v="-9.0759508773141881"/>
    <n v="217125.37"/>
    <n v="197642.59"/>
    <n v="-8.9730555208725722"/>
    <n v="10359"/>
    <n v="10866"/>
    <n v="4.8942948161019402"/>
  </r>
  <r>
    <x v="3"/>
    <x v="0"/>
    <s v="ARNOLDMS"/>
    <s v="Cypress, TX"/>
    <n v="211238"/>
    <n v="36526"/>
    <n v="7191.7746230000002"/>
    <x v="105"/>
    <n v="8.2692089390298857"/>
    <n v="158478.66"/>
    <n v="145824.95999999999"/>
    <n v="-7.9844819485475202"/>
    <n v="6433"/>
    <n v="6250"/>
    <n v="-2.8447069796362507"/>
  </r>
  <r>
    <x v="3"/>
    <x v="0"/>
    <s v="BLEYLMS"/>
    <s v="Houston, TX"/>
    <n v="229363"/>
    <n v="36526"/>
    <n v="8453.7450250000002"/>
    <x v="106"/>
    <n v="-14.65178092475055"/>
    <n v="228129.34"/>
    <n v="170915.84"/>
    <n v="-25.079413283710025"/>
    <n v="9545"/>
    <n v="8001"/>
    <n v="-16.176008381351494"/>
  </r>
  <r>
    <x v="3"/>
    <x v="0"/>
    <s v="CAMPBELLMS"/>
    <s v="Houston, TX"/>
    <n v="233575"/>
    <n v="36526"/>
    <n v="9749.3437159999994"/>
    <x v="107"/>
    <n v="-2.0886235928457313"/>
    <n v="234251.64"/>
    <n v="235922.66"/>
    <n v="0.71334399195668385"/>
    <n v="11652"/>
    <n v="11940"/>
    <n v="2.4716786817713698"/>
  </r>
  <r>
    <x v="3"/>
    <x v="0"/>
    <s v="COOKMS"/>
    <s v="Houston, TX"/>
    <n v="204629"/>
    <n v="36526"/>
    <n v="6277.4148579999992"/>
    <x v="108"/>
    <n v="12.794614808298538"/>
    <n v="148459.54999999999"/>
    <n v="153788.23000000001"/>
    <n v="3.5893143957394456"/>
    <n v="8576"/>
    <n v="8758"/>
    <n v="2.1222014925373132"/>
  </r>
  <r>
    <x v="3"/>
    <x v="0"/>
    <s v="DEANMS"/>
    <s v="Houston, TX"/>
    <n v="213572"/>
    <n v="36526"/>
    <n v="9844.2831369999985"/>
    <x v="109"/>
    <n v="-17.225654731795622"/>
    <n v="225425.49"/>
    <n v="195203.12"/>
    <n v="-13.406811270544427"/>
    <n v="9292"/>
    <n v="9942"/>
    <n v="6.9952647438656914"/>
  </r>
  <r>
    <x v="3"/>
    <x v="0"/>
    <s v="GOODSONMS"/>
    <s v="Cypress, TX"/>
    <n v="218801"/>
    <n v="36526"/>
    <n v="7734.5132959999992"/>
    <x v="110"/>
    <n v="-15.918333486306521"/>
    <n v="184273.64"/>
    <n v="158947.34"/>
    <n v="-13.743853977161358"/>
    <n v="9826"/>
    <n v="9247"/>
    <n v="-5.892530022389578"/>
  </r>
  <r>
    <x v="3"/>
    <x v="0"/>
    <s v="HAMILTONMS"/>
    <s v="Cypress, TX"/>
    <n v="192751"/>
    <n v="36526"/>
    <n v="7307.6766900000002"/>
    <x v="111"/>
    <n v="3.1775697372840499"/>
    <n v="187865.15"/>
    <n v="180264.59"/>
    <n v="-4.0457530308308911"/>
    <n v="9024"/>
    <n v="8956"/>
    <n v="-0.75354609929078009"/>
  </r>
  <r>
    <x v="3"/>
    <x v="0"/>
    <s v="HOPPERMS"/>
    <s v="Cypress, TX"/>
    <n v="226178"/>
    <n v="36526"/>
    <n v="8137.7353550000007"/>
    <x v="112"/>
    <n v="-9.8395988818685378"/>
    <n v="207993.95"/>
    <n v="180638.21"/>
    <n v="-13.152180628330775"/>
    <n v="10490"/>
    <n v="10427"/>
    <n v="-0.60057197330791234"/>
  </r>
  <r>
    <x v="3"/>
    <x v="0"/>
    <s v="KAHLAMS"/>
    <s v="Houston, TX"/>
    <n v="221601"/>
    <n v="36526"/>
    <n v="7606.9933769999989"/>
    <x v="113"/>
    <n v="1.8568943602223533"/>
    <n v="218062.49"/>
    <n v="204790.34"/>
    <n v="-6.0863975276077973"/>
    <n v="11628"/>
    <n v="11308"/>
    <n v="-2.7519779841761265"/>
  </r>
  <r>
    <x v="3"/>
    <x v="0"/>
    <s v="LABAYMS"/>
    <s v="Houston, TX"/>
    <n v="189290"/>
    <n v="36526"/>
    <n v="5591.2141429999992"/>
    <x v="114"/>
    <n v="14.813415365908329"/>
    <n v="150963.32"/>
    <n v="153642.49"/>
    <n v="1.7747158713785576"/>
    <n v="8272"/>
    <n v="7766"/>
    <n v="-6.1170212765957448"/>
  </r>
  <r>
    <x v="3"/>
    <x v="0"/>
    <s v="SALYARDSMS"/>
    <s v="Cypress, TX"/>
    <n v="240580"/>
    <n v="36526"/>
    <n v="6926.1442459999989"/>
    <x v="115"/>
    <n v="1.9624094903668441"/>
    <n v="171167.7"/>
    <n v="160436.94"/>
    <n v="-6.2691500791329204"/>
    <n v="10996"/>
    <n v="10450"/>
    <n v="-4.9654419789014188"/>
  </r>
  <r>
    <x v="3"/>
    <x v="0"/>
    <s v="SMITHMS"/>
    <s v="Cypress, TX"/>
    <n v="227015"/>
    <n v="36526"/>
    <n v="4908.1670399999994"/>
    <x v="116"/>
    <n v="2.4008962824541404"/>
    <n v="115868.57"/>
    <n v="109879.77"/>
    <n v="-5.1686147503158102"/>
    <n v="5414"/>
    <n v="5509"/>
    <n v="1.7547100110823792"/>
  </r>
  <r>
    <x v="3"/>
    <x v="0"/>
    <s v="SPILLANEMS"/>
    <s v="Cypress, TX"/>
    <n v="235889"/>
    <n v="36526"/>
    <n v="6938.605109000001"/>
    <x v="117"/>
    <n v="14.204377486789147"/>
    <n v="156463.69"/>
    <n v="163392.74"/>
    <n v="4.428535464042807"/>
    <n v="6344"/>
    <n v="6620"/>
    <n v="4.3505674653215634"/>
  </r>
  <r>
    <x v="3"/>
    <x v="0"/>
    <s v="THORNTONMS"/>
    <s v="Katy, TX"/>
    <n v="194432"/>
    <n v="36526"/>
    <n v="8289.7230710000003"/>
    <x v="118"/>
    <n v="-5.8320747009185574"/>
    <n v="190435.42"/>
    <n v="170565.61"/>
    <n v="-10.43388357060887"/>
    <n v="8679"/>
    <n v="7446"/>
    <n v="-14.20670584168683"/>
  </r>
  <r>
    <x v="3"/>
    <x v="0"/>
    <s v="TRUITTMS"/>
    <s v="Houston, TX"/>
    <n v="208340"/>
    <n v="36526"/>
    <n v="6352.2517090000001"/>
    <x v="119"/>
    <n v="-1.0745795841699384"/>
    <n v="159091.25"/>
    <n v="140376.25"/>
    <n v="-11.76368907780912"/>
    <n v="10129"/>
    <n v="8062"/>
    <n v="-20.406752887748052"/>
  </r>
  <r>
    <x v="3"/>
    <x v="0"/>
    <s v="WATKINSMS"/>
    <s v="Houston, TX"/>
    <n v="217165"/>
    <n v="36526"/>
    <n v="6655.7151909999993"/>
    <x v="120"/>
    <n v="-4.0561876861115769"/>
    <n v="155849.91"/>
    <n v="148555.75"/>
    <n v="-4.6802465269309428"/>
    <n v="6160"/>
    <n v="7552"/>
    <n v="22.597402597402596"/>
  </r>
  <r>
    <x v="4"/>
    <x v="0"/>
    <s v="WINDFERNANNEX"/>
    <s v="Houston, TX"/>
    <n v="41975"/>
    <n v="36526"/>
    <n v="3216.1927679999999"/>
    <x v="121"/>
    <n v="-21.884144974235561"/>
    <n v="76899.72"/>
    <n v="57495.28"/>
    <n v="-25.233433879863284"/>
    <n v="3935"/>
    <n v="2952"/>
    <n v="-24.980940279542565"/>
  </r>
  <r>
    <x v="4"/>
    <x v="0"/>
    <s v="ALCABC"/>
    <s v="Houston, TX"/>
    <n v="56061"/>
    <n v="36526"/>
    <n v="2483.5718399999996"/>
    <x v="122"/>
    <n v="8.0449267777170448"/>
    <n v="64212.86"/>
    <n v="66699.75"/>
    <n v="3.8728846527004093"/>
    <n v="3829"/>
    <n v="4213"/>
    <n v="10.028728127448421"/>
  </r>
  <r>
    <x v="4"/>
    <x v="0"/>
    <s v="ALCWEST"/>
    <s v="Katy, TX"/>
    <n v="50839"/>
    <n v="36526"/>
    <n v="1623.823488"/>
    <x v="123"/>
    <n v="0.6234529845647897"/>
    <n v="44256.86"/>
    <n v="41098.28"/>
    <n v="-7.1369274729386589"/>
    <n v="2795"/>
    <n v="2568"/>
    <n v="-8.1216457960644011"/>
  </r>
  <r>
    <x v="4"/>
    <x v="0"/>
    <s v="WINDFERNHS"/>
    <s v="Houston, TX"/>
    <n v="50022"/>
    <n v="36526"/>
    <n v="1979.6492160000003"/>
    <x v="124"/>
    <n v="2.7454851880182831"/>
    <n v="56898.35"/>
    <n v="55557.07"/>
    <n v="-2.3573267063104644"/>
    <n v="3999"/>
    <n v="3925"/>
    <n v="-1.8504626156539135"/>
  </r>
  <r>
    <x v="0"/>
    <x v="1"/>
    <s v="BERRYCENTER"/>
    <s v="Cypress, TX"/>
    <n v="491434"/>
    <n v="36526"/>
    <n v="0"/>
    <x v="125"/>
    <n v="0"/>
    <n v="3317.68"/>
    <n v="3288.41"/>
    <n v="-0.88224301318993992"/>
    <n v="0"/>
    <n v="0"/>
    <n v="0"/>
  </r>
  <r>
    <x v="0"/>
    <x v="1"/>
    <s v="SATELLITECOLDFOODWAREHOUSE"/>
    <s v="Cypress, TX"/>
    <n v="22020"/>
    <n v="36526"/>
    <n v="0"/>
    <x v="125"/>
    <n v="0"/>
    <n v="300"/>
    <n v="300"/>
    <n v="0"/>
    <n v="0"/>
    <n v="0"/>
    <n v="0"/>
  </r>
  <r>
    <x v="1"/>
    <x v="1"/>
    <s v="EMERYES"/>
    <s v="Katy, TX"/>
    <n v="95366"/>
    <n v="36526"/>
    <n v="0"/>
    <x v="125"/>
    <n v="0"/>
    <n v="662.57"/>
    <n v="660"/>
    <n v="-0.38788354438021644"/>
    <n v="0"/>
    <n v="0"/>
    <n v="0"/>
  </r>
  <r>
    <x v="1"/>
    <x v="1"/>
    <s v="EMMOTTES"/>
    <s v="Houston, TX"/>
    <n v="76544"/>
    <n v="36526"/>
    <n v="0"/>
    <x v="126"/>
    <n v="0"/>
    <n v="0"/>
    <n v="167"/>
    <n v="0"/>
    <n v="0"/>
    <m/>
    <n v="0"/>
  </r>
  <r>
    <x v="1"/>
    <x v="1"/>
    <s v="FARNEYES"/>
    <s v="Cypress, TX"/>
    <n v="95036"/>
    <n v="36526"/>
    <n v="0"/>
    <x v="125"/>
    <n v="0"/>
    <n v="300"/>
    <n v="300"/>
    <n v="0"/>
    <n v="0"/>
    <n v="0"/>
    <n v="0"/>
  </r>
  <r>
    <x v="1"/>
    <x v="1"/>
    <s v="HEMMENWAYES"/>
    <s v="Katy, TX"/>
    <n v="96483"/>
    <n v="36526"/>
    <n v="0"/>
    <x v="125"/>
    <n v="0"/>
    <n v="228"/>
    <n v="260.62"/>
    <n v="14.307017543859649"/>
    <n v="0"/>
    <n v="0"/>
    <n v="0"/>
  </r>
  <r>
    <x v="1"/>
    <x v="1"/>
    <s v="METCALFES"/>
    <s v="Houston, TX"/>
    <n v="88192"/>
    <n v="36526"/>
    <n v="0"/>
    <x v="125"/>
    <n v="0"/>
    <n v="1932"/>
    <n v="1949.05"/>
    <n v="0.88250517598343692"/>
    <n v="0"/>
    <n v="0"/>
    <n v="0"/>
  </r>
  <r>
    <x v="1"/>
    <x v="1"/>
    <s v="MOOREES"/>
    <s v="Houston, TX"/>
    <n v="83355"/>
    <n v="36526"/>
    <n v="0"/>
    <x v="126"/>
    <n v="0"/>
    <n v="0"/>
    <n v="112"/>
    <n v="0"/>
    <n v="0"/>
    <m/>
    <n v="0"/>
  </r>
  <r>
    <x v="1"/>
    <x v="1"/>
    <s v="POSTMAES"/>
    <s v="Cypress, TX"/>
    <n v="100456"/>
    <n v="36526"/>
    <n v="0"/>
    <x v="125"/>
    <n v="0"/>
    <n v="159.97999999999999"/>
    <n v="163.66"/>
    <n v="2.300287535941993"/>
    <n v="0"/>
    <n v="0"/>
    <n v="0"/>
  </r>
  <r>
    <x v="1"/>
    <x v="1"/>
    <s v="RENNELLES"/>
    <s v="Cypress, TX"/>
    <n v="110549"/>
    <n v="36526"/>
    <n v="0"/>
    <x v="125"/>
    <n v="0"/>
    <n v="300"/>
    <n v="300"/>
    <n v="0"/>
    <n v="0"/>
    <n v="0"/>
    <n v="0"/>
  </r>
  <r>
    <x v="1"/>
    <x v="1"/>
    <s v="ROBINSONES"/>
    <s v="Katy, TX"/>
    <n v="96996"/>
    <n v="36526"/>
    <n v="0"/>
    <x v="125"/>
    <n v="0"/>
    <n v="288"/>
    <n v="288"/>
    <n v="0"/>
    <n v="0"/>
    <n v="0"/>
    <n v="0"/>
  </r>
  <r>
    <x v="1"/>
    <x v="1"/>
    <s v="ROBISONES"/>
    <s v="Cypress, TX"/>
    <n v="92346"/>
    <n v="36526"/>
    <n v="0"/>
    <x v="125"/>
    <n v="0"/>
    <n v="300"/>
    <n v="300"/>
    <n v="0"/>
    <n v="0"/>
    <n v="0"/>
    <n v="0"/>
  </r>
  <r>
    <x v="1"/>
    <x v="1"/>
    <s v="WARNERES"/>
    <s v="Cypress, TX"/>
    <n v="99987"/>
    <n v="36526"/>
    <n v="0"/>
    <x v="125"/>
    <n v="0"/>
    <n v="197.44"/>
    <n v="191.98"/>
    <n v="-2.7653970826580228"/>
    <n v="0"/>
    <n v="0"/>
    <n v="0"/>
  </r>
  <r>
    <x v="2"/>
    <x v="1"/>
    <s v="CY-LAKESHS"/>
    <s v="Katy, TX"/>
    <n v="520212"/>
    <n v="36526"/>
    <n v="0"/>
    <x v="125"/>
    <n v="0"/>
    <n v="1353.41"/>
    <n v="3494.08"/>
    <n v="158.16862591528067"/>
    <n v="0"/>
    <n v="0"/>
    <n v="0"/>
  </r>
  <r>
    <x v="2"/>
    <x v="1"/>
    <s v="CY-WOODSHS"/>
    <s v="Cypress, TX"/>
    <n v="535914"/>
    <n v="36526"/>
    <n v="0"/>
    <x v="125"/>
    <n v="0"/>
    <n v="600"/>
    <n v="600"/>
    <n v="0"/>
    <n v="0"/>
    <n v="0"/>
    <n v="0"/>
  </r>
  <r>
    <x v="3"/>
    <x v="1"/>
    <s v="ANTHONYMS"/>
    <s v="Cypress, TX"/>
    <n v="244123"/>
    <n v="36526"/>
    <n v="0"/>
    <x v="125"/>
    <n v="0"/>
    <n v="306.27999999999997"/>
    <n v="313.64"/>
    <n v="2.4030299072743895"/>
    <n v="0"/>
    <n v="0"/>
    <n v="0"/>
  </r>
  <r>
    <x v="3"/>
    <x v="1"/>
    <s v="BLEYLMS"/>
    <s v="Houston, TX"/>
    <n v="229363"/>
    <n v="36526"/>
    <n v="0"/>
    <x v="125"/>
    <n v="0"/>
    <n v="9222"/>
    <n v="9222"/>
    <n v="0"/>
    <n v="0"/>
    <n v="0"/>
    <n v="0"/>
  </r>
  <r>
    <x v="3"/>
    <x v="1"/>
    <s v="DEANMS"/>
    <s v="Houston, TX"/>
    <n v="213572"/>
    <n v="36526"/>
    <n v="0"/>
    <x v="125"/>
    <n v="0"/>
    <n v="1119.53"/>
    <n v="1143.21"/>
    <n v="2.1151733316659671"/>
    <n v="0"/>
    <n v="0"/>
    <n v="0"/>
  </r>
  <r>
    <x v="3"/>
    <x v="1"/>
    <s v="GOODSONMS"/>
    <s v="Cypress, TX"/>
    <n v="218801"/>
    <n v="36526"/>
    <n v="0"/>
    <x v="125"/>
    <n v="0"/>
    <n v="300"/>
    <n v="300"/>
    <n v="0"/>
    <n v="0"/>
    <n v="0"/>
    <n v="0"/>
  </r>
  <r>
    <x v="3"/>
    <x v="1"/>
    <s v="SMITHMS"/>
    <s v="Cypress, TX"/>
    <n v="227015"/>
    <n v="36526"/>
    <n v="0"/>
    <x v="125"/>
    <n v="0"/>
    <n v="180"/>
    <n v="180"/>
    <n v="0"/>
    <n v="0"/>
    <n v="0"/>
    <n v="0"/>
  </r>
  <r>
    <x v="3"/>
    <x v="1"/>
    <s v="TRUITTMS"/>
    <s v="Houston, TX"/>
    <n v="208340"/>
    <n v="36526"/>
    <n v="0"/>
    <x v="125"/>
    <n v="0"/>
    <n v="242.99"/>
    <n v="421.98"/>
    <n v="73.661467550104945"/>
    <n v="0"/>
    <n v="0"/>
    <n v="0"/>
  </r>
  <r>
    <x v="0"/>
    <x v="2"/>
    <s v="BERRYCENTER"/>
    <s v="Cypress, TX"/>
    <n v="491434"/>
    <n v="36526"/>
    <n v="0"/>
    <x v="125"/>
    <n v="0"/>
    <n v="28625.68"/>
    <n v="29560"/>
    <n v="3.2639224640253088"/>
    <n v="0"/>
    <n v="0"/>
    <n v="0"/>
  </r>
  <r>
    <x v="0"/>
    <x v="2"/>
    <s v="BRADLEYPOLICESTATION"/>
    <s v="Cypress, TX"/>
    <n v="18144"/>
    <n v="36526"/>
    <n v="0"/>
    <x v="125"/>
    <n v="0"/>
    <n v="209.75"/>
    <n v="381.05"/>
    <n v="81.668653158522048"/>
    <n v="0"/>
    <n v="0"/>
    <n v="0"/>
  </r>
  <r>
    <x v="0"/>
    <x v="2"/>
    <s v="ELDRIDGETRANS"/>
    <s v="Houston, TX"/>
    <n v="26451"/>
    <n v="36526"/>
    <n v="0"/>
    <x v="125"/>
    <n v="0"/>
    <n v="2465"/>
    <n v="4006.3"/>
    <n v="62.527383367139954"/>
    <n v="0"/>
    <n v="0"/>
    <n v="0"/>
  </r>
  <r>
    <x v="0"/>
    <x v="2"/>
    <s v="ISCW"/>
    <s v="Houston, TX"/>
    <n v="35364"/>
    <n v="36526"/>
    <n v="0"/>
    <x v="125"/>
    <n v="0"/>
    <n v="510.36"/>
    <n v="909.25"/>
    <n v="78.158554745669733"/>
    <n v="0"/>
    <n v="0"/>
    <n v="0"/>
  </r>
  <r>
    <x v="0"/>
    <x v="2"/>
    <s v="JERSEYVILLAGESTADIUM"/>
    <s v="Houston, TX"/>
    <n v="2385"/>
    <n v="36526"/>
    <n v="0"/>
    <x v="125"/>
    <n v="0"/>
    <n v="45360.19"/>
    <n v="31598.48"/>
    <n v="-30.338739762774363"/>
    <n v="0"/>
    <n v="0"/>
    <n v="0"/>
  </r>
  <r>
    <x v="0"/>
    <x v="2"/>
    <s v="SATELLITECOLDFOODWAREHOUSE"/>
    <s v="Cypress, TX"/>
    <n v="22020"/>
    <n v="36526"/>
    <n v="0"/>
    <x v="125"/>
    <n v="0"/>
    <n v="6108.71"/>
    <n v="1647.4"/>
    <n v="-73.031949462325116"/>
    <n v="0"/>
    <n v="0"/>
    <n v="0"/>
  </r>
  <r>
    <x v="0"/>
    <x v="2"/>
    <s v="WESTGREENTRANS"/>
    <s v="Cypress, TX"/>
    <n v="45340"/>
    <n v="36526"/>
    <n v="0"/>
    <x v="125"/>
    <n v="0"/>
    <n v="3234.1"/>
    <n v="248.79"/>
    <n v="-92.307287962648019"/>
    <n v="0"/>
    <n v="0"/>
    <n v="0"/>
  </r>
  <r>
    <x v="1"/>
    <x v="2"/>
    <s v="ANDREES"/>
    <s v="Cypress, TX"/>
    <n v="107836"/>
    <n v="36526"/>
    <n v="0"/>
    <x v="125"/>
    <n v="0"/>
    <n v="285.89999999999998"/>
    <n v="290.76"/>
    <n v="1.6998950682056662"/>
    <n v="0"/>
    <n v="0"/>
    <n v="0"/>
  </r>
  <r>
    <x v="1"/>
    <x v="2"/>
    <s v="BIRKESES"/>
    <s v="Houston, TX"/>
    <n v="106488"/>
    <n v="36526"/>
    <n v="0"/>
    <x v="125"/>
    <n v="0"/>
    <n v="5091.6400000000003"/>
    <n v="1821.28"/>
    <n v="-64.229992693906084"/>
    <n v="0"/>
    <n v="0"/>
    <n v="0"/>
  </r>
  <r>
    <x v="1"/>
    <x v="2"/>
    <s v="BLACKES"/>
    <s v="Cypress, TX"/>
    <n v="97384"/>
    <n v="36526"/>
    <n v="0"/>
    <x v="125"/>
    <n v="0"/>
    <n v="4052"/>
    <n v="5169.04"/>
    <n v="27.567620927936822"/>
    <n v="0"/>
    <n v="0"/>
    <n v="0"/>
  </r>
  <r>
    <x v="1"/>
    <x v="2"/>
    <s v="DANISHES"/>
    <s v="Houston, TX"/>
    <n v="99588"/>
    <n v="36526"/>
    <n v="0"/>
    <x v="125"/>
    <n v="0"/>
    <n v="434.16"/>
    <n v="434.16"/>
    <n v="0"/>
    <n v="0"/>
    <n v="0"/>
    <n v="0"/>
  </r>
  <r>
    <x v="1"/>
    <x v="2"/>
    <s v="DURYEAES"/>
    <s v="Katy, TX"/>
    <n v="97959"/>
    <n v="36526"/>
    <n v="0"/>
    <x v="125"/>
    <n v="0"/>
    <n v="6925.21"/>
    <n v="4492.8"/>
    <n v="-35.123989019827562"/>
    <n v="0"/>
    <n v="0"/>
    <n v="0"/>
  </r>
  <r>
    <x v="1"/>
    <x v="2"/>
    <s v="EMERYES"/>
    <s v="Katy, TX"/>
    <n v="95366"/>
    <n v="36526"/>
    <n v="0"/>
    <x v="125"/>
    <n v="0"/>
    <n v="822.01"/>
    <n v="2723.67"/>
    <n v="231.34268439556698"/>
    <n v="0"/>
    <n v="0"/>
    <n v="0"/>
  </r>
  <r>
    <x v="1"/>
    <x v="2"/>
    <s v="FARNEYES"/>
    <s v="Cypress, TX"/>
    <n v="95036"/>
    <n v="36526"/>
    <n v="0"/>
    <x v="125"/>
    <n v="0"/>
    <n v="5384.77"/>
    <n v="4379.3500000000004"/>
    <n v="-18.671549574076515"/>
    <n v="0"/>
    <n v="0"/>
    <n v="0"/>
  </r>
  <r>
    <x v="1"/>
    <x v="2"/>
    <s v="GLEASONES"/>
    <s v="Houston, TX"/>
    <n v="91424"/>
    <n v="36526"/>
    <n v="0"/>
    <x v="125"/>
    <n v="0"/>
    <n v="4060.87"/>
    <n v="1519.7"/>
    <n v="-62.576984734798209"/>
    <n v="0"/>
    <n v="0"/>
    <n v="0"/>
  </r>
  <r>
    <x v="1"/>
    <x v="2"/>
    <s v="HEMMENWAYES"/>
    <s v="Katy, TX"/>
    <n v="96483"/>
    <n v="36526"/>
    <n v="0"/>
    <x v="125"/>
    <n v="0"/>
    <n v="2975.33"/>
    <n v="1253.53"/>
    <n v="-57.869211146326627"/>
    <n v="0"/>
    <n v="0"/>
    <n v="0"/>
  </r>
  <r>
    <x v="1"/>
    <x v="2"/>
    <s v="HOOVERES"/>
    <s v="Katy, TX"/>
    <n v="112519"/>
    <n v="36526"/>
    <n v="0"/>
    <x v="125"/>
    <n v="0"/>
    <n v="13398.5"/>
    <n v="15229.9"/>
    <n v="13.668694256819792"/>
    <n v="0"/>
    <n v="0"/>
    <n v="0"/>
  </r>
  <r>
    <x v="1"/>
    <x v="2"/>
    <s v="JOWELLES"/>
    <s v="Katy, TX"/>
    <n v="73726"/>
    <n v="36526"/>
    <n v="0"/>
    <x v="125"/>
    <n v="0"/>
    <n v="7295.2"/>
    <n v="14484.1"/>
    <n v="98.542877508498734"/>
    <n v="0"/>
    <n v="0"/>
    <n v="0"/>
  </r>
  <r>
    <x v="1"/>
    <x v="2"/>
    <s v="KEITHES"/>
    <s v="Cypress, TX"/>
    <n v="95518"/>
    <n v="36526"/>
    <n v="0"/>
    <x v="125"/>
    <n v="0"/>
    <n v="3104.35"/>
    <n v="2286.15"/>
    <n v="-26.356564176075508"/>
    <n v="0"/>
    <n v="0"/>
    <n v="0"/>
  </r>
  <r>
    <x v="1"/>
    <x v="2"/>
    <s v="KIRKES"/>
    <s v="Houston, TX"/>
    <n v="93897"/>
    <n v="36526"/>
    <n v="0"/>
    <x v="125"/>
    <n v="0"/>
    <n v="2945.62"/>
    <n v="885.12"/>
    <n v="-69.951317549446287"/>
    <n v="0"/>
    <n v="0"/>
    <n v="0"/>
  </r>
  <r>
    <x v="1"/>
    <x v="2"/>
    <s v="LEEES"/>
    <s v="Houston, TX"/>
    <n v="95352"/>
    <n v="36526"/>
    <n v="0"/>
    <x v="125"/>
    <n v="0"/>
    <n v="19168.98"/>
    <n v="12713.24"/>
    <n v="-33.678056944083622"/>
    <n v="0"/>
    <n v="0"/>
    <n v="0"/>
  </r>
  <r>
    <x v="1"/>
    <x v="2"/>
    <s v="LOWERYES"/>
    <s v="Houston, TX"/>
    <n v="77078"/>
    <n v="36526"/>
    <n v="0"/>
    <x v="125"/>
    <n v="0"/>
    <n v="2902.9"/>
    <n v="170.23"/>
    <n v="-94.135864135864139"/>
    <n v="0"/>
    <n v="0"/>
    <n v="0"/>
  </r>
  <r>
    <x v="1"/>
    <x v="2"/>
    <s v="MATZKEMILLSES"/>
    <s v="Houston, TX"/>
    <n v="124682"/>
    <n v="36526"/>
    <n v="0"/>
    <x v="125"/>
    <n v="0"/>
    <n v="4327.76"/>
    <n v="3774.24"/>
    <n v="-12.789988354252547"/>
    <n v="0"/>
    <n v="0"/>
    <n v="0"/>
  </r>
  <r>
    <x v="1"/>
    <x v="2"/>
    <s v="MCFEEES"/>
    <s v="Katy, TX"/>
    <n v="107075"/>
    <n v="36526"/>
    <n v="0"/>
    <x v="125"/>
    <n v="0"/>
    <n v="5492.09"/>
    <n v="5404.5"/>
    <n v="-1.5948391231753303"/>
    <n v="0"/>
    <n v="0"/>
    <n v="0"/>
  </r>
  <r>
    <x v="1"/>
    <x v="2"/>
    <s v="POPEES"/>
    <s v="Cypress, TX"/>
    <n v="112970"/>
    <n v="36526"/>
    <n v="0"/>
    <x v="125"/>
    <n v="0"/>
    <n v="2321.65"/>
    <n v="3052.2"/>
    <n v="31.466844700966984"/>
    <n v="0"/>
    <n v="0"/>
    <n v="0"/>
  </r>
  <r>
    <x v="1"/>
    <x v="2"/>
    <s v="POSTMAES"/>
    <s v="Cypress, TX"/>
    <n v="100456"/>
    <n v="36526"/>
    <n v="0"/>
    <x v="125"/>
    <n v="0"/>
    <n v="8783.66"/>
    <n v="3810.9"/>
    <n v="-56.613757818494797"/>
    <n v="0"/>
    <n v="0"/>
    <n v="0"/>
  </r>
  <r>
    <x v="1"/>
    <x v="2"/>
    <s v="RENNELLES"/>
    <s v="Cypress, TX"/>
    <n v="110549"/>
    <n v="36526"/>
    <n v="0"/>
    <x v="125"/>
    <n v="0"/>
    <n v="23707.52"/>
    <n v="17228.650000000001"/>
    <n v="-27.328332950894904"/>
    <n v="0"/>
    <n v="0"/>
    <n v="0"/>
  </r>
  <r>
    <x v="1"/>
    <x v="2"/>
    <s v="ROBINSONES"/>
    <s v="Katy, TX"/>
    <n v="96996"/>
    <n v="36526"/>
    <n v="0"/>
    <x v="125"/>
    <n v="0"/>
    <n v="6732.63"/>
    <n v="3180.69"/>
    <n v="-52.757094924271797"/>
    <n v="0"/>
    <n v="0"/>
    <n v="0"/>
  </r>
  <r>
    <x v="1"/>
    <x v="2"/>
    <s v="ROBISONES"/>
    <s v="Cypress, TX"/>
    <n v="92346"/>
    <n v="36526"/>
    <n v="0"/>
    <x v="125"/>
    <n v="0"/>
    <n v="9848.1200000000008"/>
    <n v="5217.79"/>
    <n v="-47.017400275382506"/>
    <n v="0"/>
    <n v="0"/>
    <n v="0"/>
  </r>
  <r>
    <x v="1"/>
    <x v="2"/>
    <s v="SAMPSONES"/>
    <s v="Cypress, TX"/>
    <n v="96096"/>
    <n v="36526"/>
    <n v="0"/>
    <x v="125"/>
    <n v="0"/>
    <n v="1528"/>
    <n v="1102.68"/>
    <n v="-27.835078534031414"/>
    <n v="0"/>
    <n v="0"/>
    <n v="0"/>
  </r>
  <r>
    <x v="1"/>
    <x v="2"/>
    <s v="SWENKEES"/>
    <s v="Cypress, TX"/>
    <n v="107914"/>
    <n v="36526"/>
    <n v="0"/>
    <x v="125"/>
    <n v="0"/>
    <n v="12261.75"/>
    <n v="11701.4"/>
    <n v="-4.5699023385732049"/>
    <n v="0"/>
    <n v="0"/>
    <n v="0"/>
  </r>
  <r>
    <x v="1"/>
    <x v="2"/>
    <s v="TIPPSES"/>
    <s v="Houston, TX"/>
    <n v="101727"/>
    <n v="36526"/>
    <n v="0"/>
    <x v="125"/>
    <n v="0"/>
    <n v="1188.72"/>
    <n v="1090.25"/>
    <n v="-8.2837001144087754"/>
    <n v="0"/>
    <n v="0"/>
    <n v="0"/>
  </r>
  <r>
    <x v="1"/>
    <x v="2"/>
    <s v="WALKERES"/>
    <s v="Katy, TX"/>
    <n v="98490"/>
    <n v="36526"/>
    <n v="0"/>
    <x v="125"/>
    <n v="0"/>
    <n v="6053.77"/>
    <n v="2568.42"/>
    <n v="-57.57321470752936"/>
    <n v="0"/>
    <n v="0"/>
    <n v="0"/>
  </r>
  <r>
    <x v="1"/>
    <x v="2"/>
    <s v="WARNERES"/>
    <s v="Cypress, TX"/>
    <n v="99987"/>
    <n v="36526"/>
    <n v="0"/>
    <x v="125"/>
    <n v="0"/>
    <n v="6094.31"/>
    <n v="7885.27"/>
    <n v="29.38741219268465"/>
    <n v="0"/>
    <n v="0"/>
    <n v="0"/>
  </r>
  <r>
    <x v="1"/>
    <x v="2"/>
    <s v="WELLSES"/>
    <s v="Cypress, TX"/>
    <n v="122878"/>
    <n v="36526"/>
    <n v="0"/>
    <x v="125"/>
    <n v="0"/>
    <n v="18398.11"/>
    <n v="15225.45"/>
    <n v="-17.244488700198009"/>
    <n v="0"/>
    <n v="0"/>
    <n v="0"/>
  </r>
  <r>
    <x v="1"/>
    <x v="2"/>
    <s v="WOODARDES"/>
    <s v="Cypress, TX"/>
    <n v="115438"/>
    <n v="36526"/>
    <n v="0"/>
    <x v="125"/>
    <n v="0"/>
    <n v="1068.48"/>
    <n v="1748.67"/>
    <n v="63.659591194968556"/>
    <n v="0"/>
    <n v="0"/>
    <n v="0"/>
  </r>
  <r>
    <x v="1"/>
    <x v="2"/>
    <s v="YEAGERES"/>
    <s v="Houston, TX"/>
    <n v="81794"/>
    <n v="36526"/>
    <n v="0"/>
    <x v="125"/>
    <n v="0"/>
    <n v="1744.21"/>
    <n v="2529.86"/>
    <n v="45.043314738477591"/>
    <n v="0"/>
    <n v="0"/>
    <n v="0"/>
  </r>
  <r>
    <x v="2"/>
    <x v="2"/>
    <s v="BRIDGELANDHS"/>
    <s v="Cypress, TX"/>
    <n v="573468"/>
    <n v="36526"/>
    <n v="0"/>
    <x v="125"/>
    <n v="0"/>
    <n v="43994.559999999998"/>
    <n v="63729.64"/>
    <n v="44.858000625531886"/>
    <n v="0"/>
    <n v="0"/>
    <n v="0"/>
  </r>
  <r>
    <x v="2"/>
    <x v="2"/>
    <s v="CY-FALLSHS"/>
    <s v="Houston, TX"/>
    <n v="578719"/>
    <n v="36526"/>
    <n v="0"/>
    <x v="125"/>
    <n v="0"/>
    <n v="4615.4399999999996"/>
    <n v="1621.9"/>
    <n v="-64.859255022273061"/>
    <n v="0"/>
    <n v="0"/>
    <n v="0"/>
  </r>
  <r>
    <x v="2"/>
    <x v="2"/>
    <s v="CY-LAKESHS"/>
    <s v="Katy, TX"/>
    <n v="520212"/>
    <n v="36526"/>
    <n v="0"/>
    <x v="125"/>
    <n v="0"/>
    <n v="58634.94"/>
    <n v="40928.129999999997"/>
    <n v="-30.19839365402267"/>
    <n v="0"/>
    <n v="0"/>
    <n v="0"/>
  </r>
  <r>
    <x v="2"/>
    <x v="2"/>
    <s v="CY-PARKHS"/>
    <s v="Cypress, TX"/>
    <n v="590057"/>
    <n v="36526"/>
    <n v="0"/>
    <x v="125"/>
    <n v="0"/>
    <n v="74586.36"/>
    <n v="48963.86"/>
    <n v="-34.352795873132834"/>
    <n v="0"/>
    <n v="0"/>
    <n v="0"/>
  </r>
  <r>
    <x v="2"/>
    <x v="2"/>
    <s v="CY-RANCHHS"/>
    <s v="Cypress, TX"/>
    <n v="530203"/>
    <n v="36526"/>
    <n v="0"/>
    <x v="125"/>
    <n v="0"/>
    <n v="58561.24"/>
    <n v="45959.53"/>
    <n v="-21.51885786571459"/>
    <n v="0"/>
    <n v="0"/>
    <n v="0"/>
  </r>
  <r>
    <x v="2"/>
    <x v="2"/>
    <s v="CY-RIDGEHS"/>
    <s v="Houston, TX"/>
    <n v="497661"/>
    <n v="36526"/>
    <n v="0"/>
    <x v="125"/>
    <n v="0"/>
    <n v="34990.699999999997"/>
    <n v="30497.13"/>
    <n v="-12.842183780261612"/>
    <n v="0"/>
    <n v="0"/>
    <n v="0"/>
  </r>
  <r>
    <x v="2"/>
    <x v="2"/>
    <s v="CY-SPRINGSHS"/>
    <s v="Cypress, TX"/>
    <n v="477795"/>
    <n v="36526"/>
    <n v="0"/>
    <x v="125"/>
    <n v="0"/>
    <n v="24601.19"/>
    <n v="26599.72"/>
    <n v="8.1237127147101429"/>
    <n v="0"/>
    <n v="0"/>
    <n v="0"/>
  </r>
  <r>
    <x v="2"/>
    <x v="2"/>
    <s v="CY-WOODSHS"/>
    <s v="Cypress, TX"/>
    <n v="535914"/>
    <n v="36526"/>
    <n v="0"/>
    <x v="125"/>
    <n v="0"/>
    <n v="93587.18"/>
    <n v="67044.02"/>
    <n v="-28.361961542168487"/>
    <n v="0"/>
    <n v="0"/>
    <n v="0"/>
  </r>
  <r>
    <x v="2"/>
    <x v="2"/>
    <s v="LANGHAMCREEKHS"/>
    <s v="Houston, TX"/>
    <n v="535686"/>
    <n v="36526"/>
    <n v="0"/>
    <x v="125"/>
    <n v="0"/>
    <n v="43096.74"/>
    <n v="31164.85"/>
    <n v="-27.686293673256955"/>
    <n v="0"/>
    <n v="0"/>
    <n v="0"/>
  </r>
  <r>
    <x v="3"/>
    <x v="2"/>
    <s v="ANTHONYMS"/>
    <s v="Cypress, TX"/>
    <n v="244123"/>
    <n v="36526"/>
    <n v="0"/>
    <x v="125"/>
    <n v="0"/>
    <n v="23667.68"/>
    <n v="15808"/>
    <n v="-33.208493608161"/>
    <n v="0"/>
    <n v="0"/>
    <n v="0"/>
  </r>
  <r>
    <x v="3"/>
    <x v="2"/>
    <s v="ARAGONMS"/>
    <s v="Houston, TX"/>
    <n v="219821"/>
    <n v="36526"/>
    <n v="0"/>
    <x v="125"/>
    <n v="0"/>
    <n v="15239.61"/>
    <n v="13666.94"/>
    <n v="-10.319621040170976"/>
    <n v="0"/>
    <n v="0"/>
    <n v="0"/>
  </r>
  <r>
    <x v="3"/>
    <x v="2"/>
    <s v="COOKMS"/>
    <s v="Houston, TX"/>
    <n v="204629"/>
    <n v="36526"/>
    <n v="0"/>
    <x v="125"/>
    <n v="0"/>
    <n v="7488.7"/>
    <n v="6424.86"/>
    <n v="-14.205936944997129"/>
    <n v="0"/>
    <n v="0"/>
    <n v="0"/>
  </r>
  <r>
    <x v="3"/>
    <x v="2"/>
    <s v="DEANMS"/>
    <s v="Houston, TX"/>
    <n v="213572"/>
    <n v="36526"/>
    <n v="0"/>
    <x v="125"/>
    <n v="0"/>
    <n v="17340.11"/>
    <n v="16439.54"/>
    <n v="-5.1935656694219361"/>
    <n v="0"/>
    <n v="0"/>
    <n v="0"/>
  </r>
  <r>
    <x v="3"/>
    <x v="2"/>
    <s v="GOODSONMS"/>
    <s v="Cypress, TX"/>
    <n v="218801"/>
    <n v="36526"/>
    <n v="0"/>
    <x v="125"/>
    <n v="0"/>
    <n v="20816.830000000002"/>
    <n v="20922.87"/>
    <n v="0.50939552275730737"/>
    <n v="0"/>
    <n v="0"/>
    <n v="0"/>
  </r>
  <r>
    <x v="3"/>
    <x v="2"/>
    <s v="HOPPERMS"/>
    <s v="Cypress, TX"/>
    <n v="226178"/>
    <n v="36526"/>
    <n v="0"/>
    <x v="125"/>
    <n v="0"/>
    <n v="18373.22"/>
    <n v="12963.99"/>
    <n v="-29.440838350599407"/>
    <n v="0"/>
    <n v="0"/>
    <n v="0"/>
  </r>
  <r>
    <x v="3"/>
    <x v="2"/>
    <s v="KAHLAMS"/>
    <s v="Houston, TX"/>
    <n v="221601"/>
    <n v="36526"/>
    <n v="0"/>
    <x v="125"/>
    <n v="0"/>
    <n v="17368.32"/>
    <n v="12002.28"/>
    <n v="-30.89556157417643"/>
    <n v="0"/>
    <n v="0"/>
    <n v="0"/>
  </r>
  <r>
    <x v="3"/>
    <x v="2"/>
    <s v="SALYARDSMS"/>
    <s v="Cypress, TX"/>
    <n v="240580"/>
    <n v="36526"/>
    <n v="0"/>
    <x v="125"/>
    <n v="0"/>
    <n v="10711.15"/>
    <n v="7819.7"/>
    <n v="-26.994767135181565"/>
    <n v="0"/>
    <n v="0"/>
    <n v="0"/>
  </r>
  <r>
    <x v="3"/>
    <x v="2"/>
    <s v="SMITHMS"/>
    <s v="Cypress, TX"/>
    <n v="227015"/>
    <n v="36526"/>
    <n v="0"/>
    <x v="125"/>
    <n v="0"/>
    <n v="13158.01"/>
    <n v="7453.58"/>
    <n v="-43.353288225195143"/>
    <n v="0"/>
    <n v="0"/>
    <n v="0"/>
  </r>
  <r>
    <x v="3"/>
    <x v="2"/>
    <s v="SPILLANEMS"/>
    <s v="Cypress, TX"/>
    <n v="235889"/>
    <n v="36526"/>
    <n v="0"/>
    <x v="125"/>
    <n v="0"/>
    <n v="17228.73"/>
    <n v="14974.79"/>
    <n v="-13.08245007031859"/>
    <n v="0"/>
    <n v="0"/>
    <n v="0"/>
  </r>
  <r>
    <x v="4"/>
    <x v="2"/>
    <s v="ALCWEST"/>
    <s v="Katy, TX"/>
    <n v="50839"/>
    <n v="36526"/>
    <n v="0"/>
    <x v="125"/>
    <n v="0"/>
    <n v="1093.5999999999999"/>
    <n v="511.7"/>
    <n v="-53.209583028529622"/>
    <n v="0"/>
    <n v="0"/>
    <n v="0"/>
  </r>
  <r>
    <x v="0"/>
    <x v="3"/>
    <s v="BARKERTRANS"/>
    <s v="Houston, TX"/>
    <n v="22677"/>
    <n v="36526"/>
    <n v="51.087999999999994"/>
    <x v="127"/>
    <n v="136.49193548387098"/>
    <n v="529.1"/>
    <n v="895.71"/>
    <n v="69.289359289359297"/>
    <n v="0"/>
    <n v="0"/>
    <n v="0"/>
  </r>
  <r>
    <x v="0"/>
    <x v="3"/>
    <s v="BERRYCENTER"/>
    <s v="Cypress, TX"/>
    <n v="491434"/>
    <n v="36526"/>
    <n v="3950.05"/>
    <x v="128"/>
    <n v="4.8239895697522819"/>
    <n v="21730.58"/>
    <n v="22324.71"/>
    <n v="2.7340733657362115"/>
    <n v="0"/>
    <n v="0"/>
    <n v="0"/>
  </r>
  <r>
    <x v="0"/>
    <x v="3"/>
    <s v="BRADLEYPOLICESTATION"/>
    <s v="Cypress, TX"/>
    <n v="18144"/>
    <n v="36526"/>
    <n v="210.53199999999998"/>
    <x v="129"/>
    <n v="1.0763209393346485"/>
    <n v="1483.14"/>
    <n v="1429.66"/>
    <n v="-3.6058632361071776"/>
    <n v="0"/>
    <n v="0"/>
    <n v="0"/>
  </r>
  <r>
    <x v="0"/>
    <x v="3"/>
    <s v="CFISDNATATORIUM"/>
    <s v="Houston, TX"/>
    <n v="49471"/>
    <n v="36526"/>
    <n v="6001.81"/>
    <x v="130"/>
    <n v="189.92620559464561"/>
    <n v="29650.240000000002"/>
    <n v="78720"/>
    <n v="165.49532145439633"/>
    <n v="0"/>
    <n v="0"/>
    <n v="0"/>
  </r>
  <r>
    <x v="0"/>
    <x v="3"/>
    <s v="ELC1"/>
    <s v="Houston, TX"/>
    <n v="6832"/>
    <n v="36526"/>
    <n v="7.519000000000001"/>
    <x v="131"/>
    <n v="380.82191780821915"/>
    <n v="265.14999999999998"/>
    <n v="437.89"/>
    <n v="65.148029417310951"/>
    <n v="0"/>
    <n v="0"/>
    <n v="0"/>
  </r>
  <r>
    <x v="0"/>
    <x v="3"/>
    <s v="ELDRIDGETRANS"/>
    <s v="Houston, TX"/>
    <n v="26451"/>
    <n v="36526"/>
    <n v="210.12"/>
    <x v="132"/>
    <n v="13.725490196078431"/>
    <n v="1492.35"/>
    <n v="1564.39"/>
    <n v="4.827285824370958"/>
    <n v="0"/>
    <n v="0"/>
    <n v="0"/>
  </r>
  <r>
    <x v="0"/>
    <x v="3"/>
    <s v="EXHIBITCENTERSCIENCERESOURCEC"/>
    <s v="Cypress, TX"/>
    <n v="70662"/>
    <n v="36526"/>
    <n v="881.78300000000002"/>
    <x v="133"/>
    <n v="0.12848966242260096"/>
    <n v="5563.42"/>
    <n v="5174.32"/>
    <n v="-6.9938994359584568"/>
    <n v="0"/>
    <n v="0"/>
    <n v="0"/>
  </r>
  <r>
    <x v="0"/>
    <x v="3"/>
    <s v="FALCONCOMPLEX"/>
    <s v="Houston, TX"/>
    <n v="0"/>
    <n v="36526"/>
    <n v="256.36700000000002"/>
    <x v="134"/>
    <n v="25.672961028525492"/>
    <n v="1767.15"/>
    <n v="2025.63"/>
    <n v="14.626941685765214"/>
    <n v="0"/>
    <n v="0"/>
    <n v="0"/>
  </r>
  <r>
    <x v="0"/>
    <x v="3"/>
    <s v="FOODPRODUCTIONCENTER"/>
    <s v="Houston, TX"/>
    <n v="57684"/>
    <n v="36526"/>
    <n v="0"/>
    <x v="135"/>
    <n v="0"/>
    <n v="0"/>
    <n v="33435.629999999997"/>
    <n v="0"/>
    <n v="0"/>
    <m/>
    <n v="0"/>
  </r>
  <r>
    <x v="0"/>
    <x v="3"/>
    <s v="FOODSERVICEWAREHOUSE"/>
    <s v="Houston, TX"/>
    <n v="49742"/>
    <n v="36526"/>
    <n v="0"/>
    <x v="136"/>
    <n v="0"/>
    <n v="0"/>
    <n v="761.96"/>
    <n v="0"/>
    <n v="0"/>
    <m/>
    <n v="0"/>
  </r>
  <r>
    <x v="0"/>
    <x v="3"/>
    <s v="ISCA"/>
    <s v="Houston, TX"/>
    <n v="132467"/>
    <n v="36526"/>
    <n v="544.35500000000002"/>
    <x v="137"/>
    <n v="37.180700094607374"/>
    <n v="3520.63"/>
    <n v="4508.12"/>
    <n v="28.048673106801907"/>
    <n v="0"/>
    <n v="0"/>
    <n v="0"/>
  </r>
  <r>
    <x v="0"/>
    <x v="3"/>
    <s v="ISCW"/>
    <s v="Houston, TX"/>
    <n v="35364"/>
    <n v="36526"/>
    <n v="186.018"/>
    <x v="138"/>
    <n v="47.176079734219272"/>
    <n v="1344.77"/>
    <n v="1753.33"/>
    <n v="30.381403511381126"/>
    <n v="0"/>
    <n v="0"/>
    <n v="0"/>
  </r>
  <r>
    <x v="0"/>
    <x v="3"/>
    <s v="LANGHAMCREEKRETENTIONPOND"/>
    <s v="Houston, TX"/>
    <n v="0"/>
    <n v="36526"/>
    <n v="32.548000000000002"/>
    <x v="139"/>
    <n v="-24.36708860759493"/>
    <n v="416.51"/>
    <n v="374.37"/>
    <n v="-10.117404143958129"/>
    <n v="0"/>
    <n v="0"/>
    <n v="0"/>
  </r>
  <r>
    <x v="0"/>
    <x v="3"/>
    <s v="MAINTENANCEOPER"/>
    <s v="Houston, TX"/>
    <n v="35143"/>
    <n v="36526"/>
    <n v="348.75800000000004"/>
    <x v="140"/>
    <n v="22.770230360307156"/>
    <n v="2330.5"/>
    <n v="2638.13"/>
    <n v="13.20017163698777"/>
    <n v="0"/>
    <n v="0"/>
    <n v="0"/>
  </r>
  <r>
    <x v="0"/>
    <x v="3"/>
    <s v="PRIDGEONSTADIUM"/>
    <s v="Houston, TX"/>
    <n v="86181"/>
    <n v="36526"/>
    <n v="15.346999999999998"/>
    <x v="141"/>
    <n v="271.14093959731548"/>
    <n v="313.47000000000003"/>
    <n v="535.91"/>
    <n v="70.960538488531597"/>
    <n v="0"/>
    <n v="0"/>
    <n v="0"/>
  </r>
  <r>
    <x v="0"/>
    <x v="3"/>
    <s v="SATELLITECOLDFOODWAREHOUSE"/>
    <s v="Cypress, TX"/>
    <n v="22020"/>
    <n v="36526"/>
    <n v="20.085000000000001"/>
    <x v="142"/>
    <n v="53.846153846153832"/>
    <n v="323.83"/>
    <n v="422.14"/>
    <n v="30.358521446437944"/>
    <n v="0"/>
    <n v="0"/>
    <n v="0"/>
  </r>
  <r>
    <x v="0"/>
    <x v="3"/>
    <s v="TELGETRANS"/>
    <s v="Cypress, TX"/>
    <n v="19649"/>
    <n v="36526"/>
    <n v="321.05100000000004"/>
    <x v="143"/>
    <n v="23.965351299326279"/>
    <n v="2170.15"/>
    <n v="2467.09"/>
    <n v="13.682925143423265"/>
    <n v="0"/>
    <n v="0"/>
    <n v="0"/>
  </r>
  <r>
    <x v="0"/>
    <x v="3"/>
    <s v="WESTGREENTRANS"/>
    <s v="Cypress, TX"/>
    <n v="45340"/>
    <n v="36526"/>
    <n v="375.02299999999997"/>
    <x v="144"/>
    <n v="87.997802801428207"/>
    <n v="2500.25"/>
    <n v="3994.92"/>
    <n v="59.780821917808218"/>
    <n v="0"/>
    <n v="0"/>
    <n v="0"/>
  </r>
  <r>
    <x v="0"/>
    <x v="3"/>
    <s v="WINDFERNANNEX"/>
    <s v="Houston, TX"/>
    <n v="41975"/>
    <n v="36526"/>
    <n v="3854.26"/>
    <x v="145"/>
    <n v="13.281667557455906"/>
    <n v="21162.66"/>
    <n v="23092.26"/>
    <n v="9.1179464207240493"/>
    <n v="0"/>
    <n v="0"/>
    <n v="0"/>
  </r>
  <r>
    <x v="1"/>
    <x v="3"/>
    <s v="ADAM-ES"/>
    <s v="Houston, TX"/>
    <n v="109321"/>
    <n v="36526"/>
    <n v="499.65299999999996"/>
    <x v="146"/>
    <n v="0.16491445062873925"/>
    <n v="3249.32"/>
    <n v="3041.09"/>
    <n v="-6.4084177612546629"/>
    <n v="0"/>
    <n v="0"/>
    <n v="0"/>
  </r>
  <r>
    <x v="1"/>
    <x v="3"/>
    <s v="ANDREES"/>
    <s v="Cypress, TX"/>
    <n v="107836"/>
    <n v="36526"/>
    <n v="479.56799999999998"/>
    <x v="147"/>
    <n v="22.873711340206185"/>
    <n v="3095.08"/>
    <n v="3525.12"/>
    <n v="13.89430967858666"/>
    <n v="0"/>
    <n v="0"/>
    <n v="0"/>
  </r>
  <r>
    <x v="1"/>
    <x v="3"/>
    <s v="AULTES"/>
    <s v="Cypress, TX"/>
    <n v="89416"/>
    <n v="36526"/>
    <n v="489.0440000000001"/>
    <x v="148"/>
    <n v="1.7481044650378985"/>
    <n v="3166.59"/>
    <n v="2996.95"/>
    <n v="-5.3571823317827691"/>
    <n v="0"/>
    <n v="0"/>
    <n v="0"/>
  </r>
  <r>
    <x v="1"/>
    <x v="3"/>
    <s v="BANEES"/>
    <s v="Houston, TX"/>
    <n v="106804"/>
    <n v="36526"/>
    <n v="141.52199999999999"/>
    <x v="149"/>
    <n v="148.90829694323148"/>
    <n v="1175.6199999999999"/>
    <n v="2065.4899999999998"/>
    <n v="75.693676528129842"/>
    <n v="0"/>
    <n v="0"/>
    <n v="0"/>
  </r>
  <r>
    <x v="1"/>
    <x v="3"/>
    <s v="BANGES"/>
    <s v="Houston, TX"/>
    <n v="85320"/>
    <n v="36526"/>
    <n v="314.04699999999991"/>
    <x v="150"/>
    <n v="21.777632010495271"/>
    <n v="2116.67"/>
    <n v="2386.3000000000002"/>
    <n v="12.738405136369863"/>
    <n v="0"/>
    <n v="0"/>
    <n v="0"/>
  </r>
  <r>
    <x v="1"/>
    <x v="3"/>
    <s v="BIRKESES"/>
    <s v="Houston, TX"/>
    <n v="106488"/>
    <n v="36526"/>
    <n v="800.82500000000005"/>
    <x v="151"/>
    <n v="2.2893890675241084"/>
    <n v="5070.87"/>
    <n v="4804.6400000000003"/>
    <n v="-5.2501838934936211"/>
    <n v="0"/>
    <n v="0"/>
    <n v="0"/>
  </r>
  <r>
    <x v="1"/>
    <x v="3"/>
    <s v="BLACKES"/>
    <s v="Cypress, TX"/>
    <n v="97384"/>
    <n v="36526"/>
    <n v="479.46499999999992"/>
    <x v="152"/>
    <n v="-33.447905477980655"/>
    <n v="3123.84"/>
    <n v="1934.78"/>
    <n v="-38.06404937512805"/>
    <n v="0"/>
    <n v="0"/>
    <n v="0"/>
  </r>
  <r>
    <x v="1"/>
    <x v="3"/>
    <s v="COPELANDES"/>
    <s v="Houston, TX"/>
    <n v="86318"/>
    <n v="36526"/>
    <n v="184.78200000000001"/>
    <x v="153"/>
    <n v="48.272017837235225"/>
    <n v="1223.32"/>
    <n v="1796.05"/>
    <n v="46.817676486937188"/>
    <n v="0"/>
    <n v="0"/>
    <n v="0"/>
  </r>
  <r>
    <x v="1"/>
    <x v="3"/>
    <s v="DANISHES"/>
    <s v="Houston, TX"/>
    <n v="99588"/>
    <n v="36526"/>
    <n v="159.34099999999995"/>
    <x v="154"/>
    <n v="114.54427925016169"/>
    <n v="1186.5999999999999"/>
    <n v="2157.29"/>
    <n v="81.804314849148838"/>
    <n v="0"/>
    <n v="0"/>
    <n v="0"/>
  </r>
  <r>
    <x v="1"/>
    <x v="3"/>
    <s v="DURYEAES"/>
    <s v="Katy, TX"/>
    <n v="97959"/>
    <n v="36526"/>
    <n v="310.54500000000002"/>
    <x v="155"/>
    <n v="62.520729684908773"/>
    <n v="2105.7199999999998"/>
    <n v="3068.96"/>
    <n v="45.743973557737974"/>
    <n v="0"/>
    <n v="0"/>
    <n v="0"/>
  </r>
  <r>
    <x v="1"/>
    <x v="3"/>
    <s v="EMERYES"/>
    <s v="Katy, TX"/>
    <n v="95366"/>
    <n v="36526"/>
    <n v="308.38199999999995"/>
    <x v="156"/>
    <n v="4.4422177688710818"/>
    <n v="2086.14"/>
    <n v="2058.9499999999998"/>
    <n v="-1.3033641078738722"/>
    <n v="0"/>
    <n v="0"/>
    <n v="0"/>
  </r>
  <r>
    <x v="1"/>
    <x v="3"/>
    <s v="EMMOTTES"/>
    <s v="Houston, TX"/>
    <n v="76544"/>
    <n v="36526"/>
    <n v="244.21299999999997"/>
    <x v="157"/>
    <n v="68.11471952762551"/>
    <n v="1696.92"/>
    <n v="2397.5100000000002"/>
    <n v="41.28597694646772"/>
    <n v="0"/>
    <n v="0"/>
    <n v="0"/>
  </r>
  <r>
    <x v="1"/>
    <x v="3"/>
    <s v="FARNEYES"/>
    <s v="Cypress, TX"/>
    <n v="95036"/>
    <n v="36526"/>
    <n v="1348.1669999999999"/>
    <x v="158"/>
    <n v="-0.90916036366413266"/>
    <n v="8280.1299999999992"/>
    <n v="7695.62"/>
    <n v="-7.0591886842356333"/>
    <n v="0"/>
    <n v="0"/>
    <n v="0"/>
  </r>
  <r>
    <x v="1"/>
    <x v="3"/>
    <s v="FIESTES"/>
    <s v="Houston, TX"/>
    <n v="91621"/>
    <n v="36526"/>
    <n v="251.11399999999998"/>
    <x v="159"/>
    <n v="28.917145200984415"/>
    <n v="1737.31"/>
    <n v="2082.21"/>
    <n v="19.852530636443699"/>
    <n v="0"/>
    <n v="0"/>
    <n v="0"/>
  </r>
  <r>
    <x v="1"/>
    <x v="3"/>
    <s v="FRANCONEES"/>
    <s v="Houston, TX"/>
    <n v="90518"/>
    <n v="36526"/>
    <n v="311.88400000000001"/>
    <x v="160"/>
    <n v="22.45706737120214"/>
    <n v="2105.2600000000002"/>
    <n v="2392.89"/>
    <n v="13.66244549366824"/>
    <n v="0"/>
    <n v="0"/>
    <n v="0"/>
  </r>
  <r>
    <x v="1"/>
    <x v="3"/>
    <s v="GLEASONES"/>
    <s v="Houston, TX"/>
    <n v="91424"/>
    <n v="36526"/>
    <n v="242.12725000000006"/>
    <x v="161"/>
    <n v="35.414229501222977"/>
    <n v="1631.97"/>
    <n v="1916.6"/>
    <n v="17.440884329981557"/>
    <n v="0"/>
    <n v="0"/>
    <n v="0"/>
  </r>
  <r>
    <x v="1"/>
    <x v="3"/>
    <s v="HAIRGROVEES"/>
    <s v="Houston, TX"/>
    <n v="85052"/>
    <n v="36526"/>
    <n v="172.73100000000002"/>
    <x v="162"/>
    <n v="39.296362552176483"/>
    <n v="1265.0899999999999"/>
    <n v="1626.31"/>
    <n v="28.552909279181719"/>
    <n v="0"/>
    <n v="0"/>
    <n v="0"/>
  </r>
  <r>
    <x v="1"/>
    <x v="3"/>
    <s v="HAMILTONES"/>
    <s v="Cypress, TX"/>
    <n v="85650"/>
    <n v="36526"/>
    <n v="231.02900000000002"/>
    <x v="163"/>
    <n v="45.251894783771732"/>
    <n v="1622.21"/>
    <n v="2047.79"/>
    <n v="26.234581219447545"/>
    <n v="0"/>
    <n v="0"/>
    <n v="0"/>
  </r>
  <r>
    <x v="1"/>
    <x v="3"/>
    <s v="HANCOCKES"/>
    <s v="Houston, TX"/>
    <n v="88795"/>
    <n v="36526"/>
    <n v="499.44699999999995"/>
    <x v="164"/>
    <n v="38.915240255722871"/>
    <n v="3243.04"/>
    <n v="3945.6"/>
    <n v="21.663624253786569"/>
    <n v="0"/>
    <n v="0"/>
    <n v="0"/>
  </r>
  <r>
    <x v="1"/>
    <x v="3"/>
    <s v="HEMMENWAYES"/>
    <s v="Katy, TX"/>
    <n v="96483"/>
    <n v="36526"/>
    <n v="244.93400000000003"/>
    <x v="165"/>
    <n v="46.425567703952886"/>
    <n v="1702.64"/>
    <n v="2406.4499999999998"/>
    <n v="41.336395245031241"/>
    <n v="0"/>
    <n v="0"/>
    <n v="0"/>
  </r>
  <r>
    <x v="1"/>
    <x v="3"/>
    <s v="HOLBROOKES"/>
    <s v="Houston, TX"/>
    <n v="99937"/>
    <n v="36526"/>
    <n v="411.07300000000004"/>
    <x v="166"/>
    <n v="51.91681282886492"/>
    <n v="2953.76"/>
    <n v="3898.57"/>
    <n v="31.986688153404476"/>
    <n v="0"/>
    <n v="0"/>
    <n v="0"/>
  </r>
  <r>
    <x v="1"/>
    <x v="3"/>
    <s v="HOLMSLEYES"/>
    <s v="Houston, TX"/>
    <n v="81704"/>
    <n v="36526"/>
    <n v="305.29199999999997"/>
    <x v="167"/>
    <n v="137.95546558704459"/>
    <n v="2085.7199999999998"/>
    <n v="4307.24"/>
    <n v="106.51094106591489"/>
    <n v="0"/>
    <n v="0"/>
    <n v="0"/>
  </r>
  <r>
    <x v="1"/>
    <x v="3"/>
    <s v="HOOVERES"/>
    <s v="Katy, TX"/>
    <n v="112519"/>
    <n v="36526"/>
    <n v="1078.8219999999999"/>
    <x v="168"/>
    <n v="-37.855642543440894"/>
    <n v="5129.8599999999997"/>
    <n v="3969.79"/>
    <n v="-22.614067440436969"/>
    <n v="0"/>
    <n v="0"/>
    <n v="0"/>
  </r>
  <r>
    <x v="1"/>
    <x v="3"/>
    <s v="HORNEES"/>
    <s v="Houston, TX"/>
    <n v="87881"/>
    <n v="36526"/>
    <n v="356.89499999999998"/>
    <x v="169"/>
    <n v="70.476190476190453"/>
    <n v="2379.7600000000002"/>
    <n v="3667.92"/>
    <n v="54.129828217971564"/>
    <n v="0"/>
    <n v="0"/>
    <n v="0"/>
  </r>
  <r>
    <x v="1"/>
    <x v="3"/>
    <s v="JOWELLES"/>
    <s v="Katy, TX"/>
    <n v="73726"/>
    <n v="36526"/>
    <n v="232.67700000000002"/>
    <x v="170"/>
    <n v="20.053120849933606"/>
    <n v="1633.26"/>
    <n v="1814.52"/>
    <n v="11.098049300172661"/>
    <n v="0"/>
    <n v="0"/>
    <n v="0"/>
  </r>
  <r>
    <x v="1"/>
    <x v="3"/>
    <s v="KEITHES"/>
    <s v="Cypress, TX"/>
    <n v="95518"/>
    <n v="36526"/>
    <n v="286.33999999999997"/>
    <x v="171"/>
    <n v="61.223021582733807"/>
    <n v="1957.06"/>
    <n v="2892.03"/>
    <n v="47.774212338916541"/>
    <n v="0"/>
    <n v="0"/>
    <n v="0"/>
  </r>
  <r>
    <x v="1"/>
    <x v="3"/>
    <s v="KIRKES"/>
    <s v="Houston, TX"/>
    <n v="93897"/>
    <n v="36526"/>
    <n v="462.26400000000007"/>
    <x v="172"/>
    <n v="29.47860962566844"/>
    <n v="3016.1"/>
    <n v="3609.28"/>
    <n v="19.667119790457875"/>
    <n v="0"/>
    <n v="0"/>
    <n v="0"/>
  </r>
  <r>
    <x v="1"/>
    <x v="3"/>
    <s v="LAMKINES"/>
    <s v="Cypress, TX"/>
    <n v="115158"/>
    <n v="36526"/>
    <n v="333.82300000000004"/>
    <x v="173"/>
    <n v="129.55877815489046"/>
    <n v="1477.83"/>
    <n v="2944.18"/>
    <n v="99.223185346081749"/>
    <n v="0"/>
    <n v="0"/>
    <n v="0"/>
  </r>
  <r>
    <x v="1"/>
    <x v="3"/>
    <s v="LEEES"/>
    <s v="Houston, TX"/>
    <n v="95352"/>
    <n v="36526"/>
    <n v="721.721"/>
    <x v="174"/>
    <n v="35.079206507777926"/>
    <n v="4589.76"/>
    <n v="5602.59"/>
    <n v="22.067166910688144"/>
    <n v="0"/>
    <n v="0"/>
    <n v="0"/>
  </r>
  <r>
    <x v="1"/>
    <x v="3"/>
    <s v="LIEDERES"/>
    <s v="Houston, TX"/>
    <n v="88406"/>
    <n v="36526"/>
    <n v="404.06900000000002"/>
    <x v="175"/>
    <n v="39.714504205964843"/>
    <n v="2661.23"/>
    <n v="3404.15"/>
    <n v="27.916414590245864"/>
    <n v="0"/>
    <n v="0"/>
    <n v="0"/>
  </r>
  <r>
    <x v="1"/>
    <x v="3"/>
    <s v="LOWERYES"/>
    <s v="Houston, TX"/>
    <n v="77078"/>
    <n v="36526"/>
    <n v="2.5750000000000002"/>
    <x v="176"/>
    <n v="-76"/>
    <n v="235.1"/>
    <n v="232.55"/>
    <n v="-1.0846448319863888"/>
    <n v="0"/>
    <n v="0"/>
    <n v="0"/>
  </r>
  <r>
    <x v="1"/>
    <x v="3"/>
    <s v="MATZKEES"/>
    <s v="Houston, TX"/>
    <n v="0"/>
    <n v="36526"/>
    <n v="164.285"/>
    <x v="177"/>
    <n v="-21.880877742946712"/>
    <n v="1213.3499999999999"/>
    <n v="1047.82"/>
    <n v="-13.642395022046401"/>
    <n v="0"/>
    <n v="0"/>
    <n v="0"/>
  </r>
  <r>
    <x v="1"/>
    <x v="3"/>
    <s v="MATZKEMILLSES"/>
    <s v="Houston, TX"/>
    <n v="124682"/>
    <n v="36526"/>
    <n v="1302.6409999999998"/>
    <x v="178"/>
    <n v="39.740649956511454"/>
    <n v="8030.79"/>
    <n v="11802.27"/>
    <n v="46.962752107825011"/>
    <n v="0"/>
    <n v="0"/>
    <n v="0"/>
  </r>
  <r>
    <x v="1"/>
    <x v="3"/>
    <s v="MCFEEES"/>
    <s v="Katy, TX"/>
    <n v="107075"/>
    <n v="36526"/>
    <n v="683.92"/>
    <x v="179"/>
    <n v="32.213855421686738"/>
    <n v="4366.09"/>
    <n v="5178.1400000000003"/>
    <n v="18.599021092098422"/>
    <n v="0"/>
    <n v="0"/>
    <n v="0"/>
  </r>
  <r>
    <x v="1"/>
    <x v="3"/>
    <s v="METCALFES"/>
    <s v="Houston, TX"/>
    <n v="88192"/>
    <n v="36526"/>
    <n v="219.49299999999999"/>
    <x v="180"/>
    <n v="68.277803847958694"/>
    <n v="1546.94"/>
    <n v="2203.92"/>
    <n v="42.469649760171698"/>
    <n v="0"/>
    <n v="0"/>
    <n v="0"/>
  </r>
  <r>
    <x v="1"/>
    <x v="3"/>
    <s v="MILLSAPES"/>
    <s v="Cypress, TX"/>
    <n v="74252"/>
    <n v="36526"/>
    <n v="363.28100000000001"/>
    <x v="181"/>
    <n v="56.053303090445141"/>
    <n v="2426.17"/>
    <n v="3450.02"/>
    <n v="42.200258019841975"/>
    <n v="0"/>
    <n v="0"/>
    <n v="0"/>
  </r>
  <r>
    <x v="1"/>
    <x v="3"/>
    <s v="MOOREES"/>
    <s v="Houston, TX"/>
    <n v="83355"/>
    <n v="36526"/>
    <n v="194.87600000000003"/>
    <x v="182"/>
    <n v="-20.771670190274843"/>
    <n v="1405.41"/>
    <n v="1048.28"/>
    <n v="-25.411090002205761"/>
    <n v="0"/>
    <n v="0"/>
    <n v="0"/>
  </r>
  <r>
    <x v="1"/>
    <x v="3"/>
    <s v="OWENSES"/>
    <s v="Houston, TX"/>
    <n v="84893"/>
    <n v="36526"/>
    <n v="286.54599999999999"/>
    <x v="183"/>
    <n v="56.649892163910842"/>
    <n v="1959.87"/>
    <n v="2592.71"/>
    <n v="32.289896778867984"/>
    <n v="0"/>
    <n v="0"/>
    <n v="0"/>
  </r>
  <r>
    <x v="1"/>
    <x v="3"/>
    <s v="POPEES"/>
    <s v="Cypress, TX"/>
    <n v="112970"/>
    <n v="36526"/>
    <n v="401.185"/>
    <x v="184"/>
    <n v="25.648267008985872"/>
    <n v="2620.15"/>
    <n v="3049.67"/>
    <n v="16.392954601835772"/>
    <n v="0"/>
    <n v="0"/>
    <n v="0"/>
  </r>
  <r>
    <x v="1"/>
    <x v="3"/>
    <s v="POSTES"/>
    <s v="Houston, TX"/>
    <n v="104852"/>
    <n v="36526"/>
    <n v="380.99699999999996"/>
    <x v="185"/>
    <n v="62.962962962962983"/>
    <n v="2642.93"/>
    <n v="3971"/>
    <n v="50.249912029452162"/>
    <n v="0"/>
    <n v="0"/>
    <n v="0"/>
  </r>
  <r>
    <x v="1"/>
    <x v="3"/>
    <s v="POSTMAES"/>
    <s v="Cypress, TX"/>
    <n v="100456"/>
    <n v="36526"/>
    <n v="316.416"/>
    <x v="186"/>
    <n v="41.63411458333335"/>
    <n v="2108.23"/>
    <n v="2703.1"/>
    <n v="28.216560811676146"/>
    <n v="0"/>
    <n v="0"/>
    <n v="0"/>
  </r>
  <r>
    <x v="1"/>
    <x v="3"/>
    <s v="REEDES"/>
    <s v="Houston, TX"/>
    <n v="90012"/>
    <n v="36526"/>
    <n v="235.87000000000003"/>
    <x v="187"/>
    <n v="77.860262008733599"/>
    <n v="1648.78"/>
    <n v="2531.2600000000002"/>
    <n v="53.523211101541747"/>
    <n v="0"/>
    <n v="0"/>
    <n v="0"/>
  </r>
  <r>
    <x v="1"/>
    <x v="3"/>
    <s v="RENNELLES"/>
    <s v="Cypress, TX"/>
    <n v="110549"/>
    <n v="36526"/>
    <n v="297.15499999999997"/>
    <x v="188"/>
    <n v="109.15077989601382"/>
    <n v="1991.16"/>
    <n v="3746.32"/>
    <n v="88.147612447015817"/>
    <n v="0"/>
    <n v="0"/>
    <n v="0"/>
  </r>
  <r>
    <x v="1"/>
    <x v="3"/>
    <s v="ROBINSONES"/>
    <s v="Katy, TX"/>
    <n v="96996"/>
    <n v="36526"/>
    <n v="206.20600000000002"/>
    <x v="189"/>
    <n v="53.846153846153832"/>
    <n v="1467.26"/>
    <n v="2026.91"/>
    <n v="38.142524160680452"/>
    <n v="0"/>
    <n v="0"/>
    <n v="0"/>
  </r>
  <r>
    <x v="1"/>
    <x v="3"/>
    <s v="ROBISONES"/>
    <s v="Cypress, TX"/>
    <n v="92346"/>
    <n v="36526"/>
    <n v="360.60300000000001"/>
    <x v="190"/>
    <n v="51.499571550985429"/>
    <n v="2370.13"/>
    <n v="3337.9"/>
    <n v="40.831937488660962"/>
    <n v="0"/>
    <n v="0"/>
    <n v="0"/>
  </r>
  <r>
    <x v="1"/>
    <x v="3"/>
    <s v="SAMPSONES"/>
    <s v="Cypress, TX"/>
    <n v="96096"/>
    <n v="36526"/>
    <n v="232.36799999999999"/>
    <x v="191"/>
    <n v="79.521276595744681"/>
    <n v="1609.71"/>
    <n v="2648.22"/>
    <n v="64.515347484950709"/>
    <n v="0"/>
    <n v="0"/>
    <n v="0"/>
  </r>
  <r>
    <x v="1"/>
    <x v="3"/>
    <s v="SHERIDANES"/>
    <s v="Katy, TX"/>
    <n v="91338"/>
    <n v="36526"/>
    <n v="155.73599999999999"/>
    <x v="192"/>
    <n v="45.568783068783041"/>
    <n v="1163.8399999999999"/>
    <n v="1547.15"/>
    <n v="32.934939510585643"/>
    <n v="0"/>
    <n v="0"/>
    <n v="0"/>
  </r>
  <r>
    <x v="1"/>
    <x v="3"/>
    <s v="SWENKEES"/>
    <s v="Cypress, TX"/>
    <n v="107914"/>
    <n v="36526"/>
    <n v="401.18500000000006"/>
    <x v="193"/>
    <n v="13.40179717586647"/>
    <n v="2653"/>
    <n v="2901.74"/>
    <n v="9.3758009800226159"/>
    <n v="0"/>
    <n v="0"/>
    <n v="0"/>
  </r>
  <r>
    <x v="1"/>
    <x v="3"/>
    <s v="TIPPSES"/>
    <s v="Houston, TX"/>
    <n v="101727"/>
    <n v="36526"/>
    <n v="698.44299999999998"/>
    <x v="194"/>
    <n v="1.3419849579708052"/>
    <n v="4437.6899999999996"/>
    <n v="4257.8500000000004"/>
    <n v="-4.0525588763523368"/>
    <n v="0"/>
    <n v="0"/>
    <n v="0"/>
  </r>
  <r>
    <x v="1"/>
    <x v="3"/>
    <s v="WALKERES"/>
    <s v="Katy, TX"/>
    <n v="98490"/>
    <n v="36526"/>
    <n v="404.17200000000003"/>
    <x v="195"/>
    <n v="-13.226299694189613"/>
    <n v="2670.64"/>
    <n v="2231.65"/>
    <n v="-16.437632926938861"/>
    <n v="0"/>
    <n v="0"/>
    <n v="0"/>
  </r>
  <r>
    <x v="1"/>
    <x v="3"/>
    <s v="WARNERES"/>
    <s v="Cypress, TX"/>
    <n v="99987"/>
    <n v="36526"/>
    <n v="232.78"/>
    <x v="196"/>
    <n v="31.72566371681415"/>
    <n v="1658.01"/>
    <n v="1922.33"/>
    <n v="15.942002762347634"/>
    <n v="0"/>
    <n v="0"/>
    <n v="0"/>
  </r>
  <r>
    <x v="1"/>
    <x v="3"/>
    <s v="WELLSES"/>
    <s v="Cypress, TX"/>
    <n v="122878"/>
    <n v="36526"/>
    <n v="1079.44"/>
    <x v="197"/>
    <n v="31.583969465648856"/>
    <n v="5381.25"/>
    <n v="5264.92"/>
    <n v="-2.1617653890824622"/>
    <n v="0"/>
    <n v="0"/>
    <n v="0"/>
  </r>
  <r>
    <x v="1"/>
    <x v="3"/>
    <s v="WILLBERNES"/>
    <s v="Houston, TX"/>
    <n v="89993"/>
    <n v="36526"/>
    <n v="285.41300000000001"/>
    <x v="198"/>
    <n v="16.059184409960316"/>
    <n v="1929.35"/>
    <n v="2142.5300000000002"/>
    <n v="11.049317127529996"/>
    <n v="0"/>
    <n v="0"/>
    <n v="0"/>
  </r>
  <r>
    <x v="1"/>
    <x v="3"/>
    <s v="WILSONES"/>
    <s v="Houston, TX"/>
    <n v="84992"/>
    <n v="36526"/>
    <n v="398.81600000000003"/>
    <x v="199"/>
    <n v="-25.723140495867774"/>
    <n v="2634.61"/>
    <n v="1938.18"/>
    <n v="-26.433893441534043"/>
    <n v="0"/>
    <n v="0"/>
    <n v="0"/>
  </r>
  <r>
    <x v="1"/>
    <x v="3"/>
    <s v="WOODARDES"/>
    <s v="Cypress, TX"/>
    <n v="115438"/>
    <n v="36526"/>
    <n v="342.78399999999999"/>
    <x v="200"/>
    <n v="7.0913461538461631"/>
    <n v="2296.65"/>
    <n v="2304.23"/>
    <n v="0.33004593647268848"/>
    <n v="0"/>
    <n v="0"/>
    <n v="0"/>
  </r>
  <r>
    <x v="1"/>
    <x v="3"/>
    <s v="YEAGERES"/>
    <s v="Houston, TX"/>
    <n v="81794"/>
    <n v="36526"/>
    <n v="296.94900000000001"/>
    <x v="201"/>
    <n v="207.94311481096076"/>
    <n v="2011.06"/>
    <n v="5500.19"/>
    <n v="173.49706125128043"/>
    <n v="0"/>
    <n v="0"/>
    <n v="0"/>
  </r>
  <r>
    <x v="2"/>
    <x v="3"/>
    <s v="BRIDGELANDHS"/>
    <s v="Cypress, TX"/>
    <n v="573468"/>
    <n v="36526"/>
    <n v="6067.73"/>
    <x v="202"/>
    <n v="23.900865727380751"/>
    <n v="31901.200000000001"/>
    <n v="39413.82"/>
    <n v="23.549647035221245"/>
    <n v="0"/>
    <n v="0"/>
    <n v="0"/>
  </r>
  <r>
    <x v="2"/>
    <x v="3"/>
    <s v="CY-CREEKHS"/>
    <s v="Houston, TX"/>
    <n v="525576"/>
    <n v="36526"/>
    <n v="3852.2"/>
    <x v="203"/>
    <n v="44.545454545454547"/>
    <n v="22110.32"/>
    <n v="28643.03"/>
    <n v="29.545976720373108"/>
    <n v="0"/>
    <n v="0"/>
    <n v="0"/>
  </r>
  <r>
    <x v="2"/>
    <x v="3"/>
    <s v="CY-FALLSHS"/>
    <s v="Houston, TX"/>
    <n v="578719"/>
    <n v="36526"/>
    <n v="1924.04"/>
    <x v="204"/>
    <n v="125.53533190578159"/>
    <n v="14434.02"/>
    <n v="27314.83"/>
    <n v="89.239241735843521"/>
    <n v="0"/>
    <n v="0"/>
    <n v="0"/>
  </r>
  <r>
    <x v="2"/>
    <x v="3"/>
    <s v="CY-LAKESHS"/>
    <s v="Katy, TX"/>
    <n v="520212"/>
    <n v="36526"/>
    <n v="3869.8130000000001"/>
    <x v="205"/>
    <n v="50.22224588113172"/>
    <n v="21349.759999999998"/>
    <n v="29793.34"/>
    <n v="39.54882865193801"/>
    <n v="0"/>
    <n v="0"/>
    <n v="0"/>
  </r>
  <r>
    <x v="2"/>
    <x v="3"/>
    <s v="CY-PARKHS"/>
    <s v="Cypress, TX"/>
    <n v="590057"/>
    <n v="36526"/>
    <n v="4999.62"/>
    <x v="206"/>
    <n v="56.530696332921295"/>
    <n v="27458.9"/>
    <n v="38883.910000000003"/>
    <n v="41.607675471340805"/>
    <n v="0"/>
    <n v="0"/>
    <n v="0"/>
  </r>
  <r>
    <x v="2"/>
    <x v="3"/>
    <s v="CY-RANCHHS"/>
    <s v="Cypress, TX"/>
    <n v="530203"/>
    <n v="36526"/>
    <n v="3729.5270000000005"/>
    <x v="207"/>
    <n v="34.869783755419917"/>
    <n v="21878.51"/>
    <n v="27361.98"/>
    <n v="25.06326984790098"/>
    <n v="0"/>
    <n v="0"/>
    <n v="0"/>
  </r>
  <r>
    <x v="2"/>
    <x v="3"/>
    <s v="CY-RIDGEHS"/>
    <s v="Houston, TX"/>
    <n v="497661"/>
    <n v="36526"/>
    <n v="4364.1099999999997"/>
    <x v="145"/>
    <n v="4.7203209818267637E-2"/>
    <n v="25901.69"/>
    <n v="23176.720000000001"/>
    <n v="-10.520433222697052"/>
    <n v="0"/>
    <n v="0"/>
    <n v="0"/>
  </r>
  <r>
    <x v="2"/>
    <x v="3"/>
    <s v="CY-SPRINGSHS"/>
    <s v="Cypress, TX"/>
    <n v="477795"/>
    <n v="36526"/>
    <n v="4911.04"/>
    <x v="208"/>
    <n v="-20.134228187919465"/>
    <n v="26771.06"/>
    <n v="21451.07"/>
    <n v="-19.872167930593708"/>
    <n v="0"/>
    <n v="0"/>
    <n v="0"/>
  </r>
  <r>
    <x v="2"/>
    <x v="3"/>
    <s v="CY-WOODSHS"/>
    <s v="Cypress, TX"/>
    <n v="535914"/>
    <n v="36526"/>
    <n v="3807.91"/>
    <x v="209"/>
    <n v="44.684879632134162"/>
    <n v="20917.7"/>
    <n v="27711.61"/>
    <n v="32.479240069414892"/>
    <n v="0"/>
    <n v="0"/>
    <n v="0"/>
  </r>
  <r>
    <x v="2"/>
    <x v="3"/>
    <s v="JERSEYVILLAGEHS"/>
    <s v="Houston, TX"/>
    <n v="510425"/>
    <n v="36526"/>
    <n v="2228.92"/>
    <x v="210"/>
    <n v="41.358595194085026"/>
    <n v="14341"/>
    <n v="19583.189999999999"/>
    <n v="36.553866536503726"/>
    <n v="0"/>
    <n v="0"/>
    <n v="0"/>
  </r>
  <r>
    <x v="2"/>
    <x v="3"/>
    <s v="LANGHAMCREEKHS"/>
    <s v="Houston, TX"/>
    <n v="535686"/>
    <n v="36526"/>
    <n v="2332.9499999999998"/>
    <x v="211"/>
    <n v="41.501103752759384"/>
    <n v="17094.25"/>
    <n v="21122.17"/>
    <n v="23.563010953975756"/>
    <n v="0"/>
    <n v="0"/>
    <n v="0"/>
  </r>
  <r>
    <x v="3"/>
    <x v="3"/>
    <s v="ANTHONYMS"/>
    <s v="Cypress, TX"/>
    <n v="244123"/>
    <n v="36526"/>
    <n v="1076.2470000000001"/>
    <x v="212"/>
    <n v="43.812805053115142"/>
    <n v="6655.91"/>
    <n v="8848.27"/>
    <n v="32.938546344526891"/>
    <n v="0"/>
    <n v="0"/>
    <n v="0"/>
  </r>
  <r>
    <x v="3"/>
    <x v="3"/>
    <s v="ARAGONMS"/>
    <s v="Houston, TX"/>
    <n v="219821"/>
    <n v="36526"/>
    <n v="971.39300000000003"/>
    <x v="213"/>
    <n v="43.420634079100843"/>
    <n v="6100.16"/>
    <n v="8118.71"/>
    <n v="33.090115669097202"/>
    <n v="0"/>
    <n v="0"/>
    <n v="0"/>
  </r>
  <r>
    <x v="3"/>
    <x v="3"/>
    <s v="ARNOLDMS"/>
    <s v="Cypress, TX"/>
    <n v="211238"/>
    <n v="36526"/>
    <n v="4854.3900000000003"/>
    <x v="214"/>
    <n v="31.402503713133882"/>
    <n v="27851.77"/>
    <n v="33901.21"/>
    <n v="21.720127661545391"/>
    <n v="0"/>
    <n v="0"/>
    <n v="0"/>
  </r>
  <r>
    <x v="3"/>
    <x v="3"/>
    <s v="BLEYLMS"/>
    <s v="Houston, TX"/>
    <n v="229363"/>
    <n v="36526"/>
    <n v="2329.86"/>
    <x v="215"/>
    <n v="41.998231653404062"/>
    <n v="17080"/>
    <n v="21021.74"/>
    <n v="23.078103044496487"/>
    <n v="0"/>
    <n v="0"/>
    <n v="0"/>
  </r>
  <r>
    <x v="3"/>
    <x v="3"/>
    <s v="CAMPBELLMS"/>
    <s v="Houston, TX"/>
    <n v="233575"/>
    <n v="36526"/>
    <n v="2187.7199999999998"/>
    <x v="216"/>
    <n v="46.045197740112997"/>
    <n v="16152.43"/>
    <n v="20076.91"/>
    <n v="24.296529995796298"/>
    <n v="0"/>
    <n v="0"/>
    <n v="0"/>
  </r>
  <r>
    <x v="3"/>
    <x v="3"/>
    <s v="COOKMS"/>
    <s v="Houston, TX"/>
    <n v="204629"/>
    <n v="36526"/>
    <n v="810.61"/>
    <x v="217"/>
    <n v="28.58958068614994"/>
    <n v="5128.87"/>
    <n v="6257.77"/>
    <n v="22.01069631322299"/>
    <n v="0"/>
    <n v="0"/>
    <n v="0"/>
  </r>
  <r>
    <x v="3"/>
    <x v="3"/>
    <s v="DEANMS"/>
    <s v="Houston, TX"/>
    <n v="213572"/>
    <n v="36526"/>
    <n v="1422.4300000000003"/>
    <x v="218"/>
    <n v="11.860970311368527"/>
    <n v="11052.26"/>
    <n v="10056.61"/>
    <n v="-9.0085647641296891"/>
    <n v="0"/>
    <n v="0"/>
    <n v="0"/>
  </r>
  <r>
    <x v="3"/>
    <x v="3"/>
    <s v="GOODSONMS"/>
    <s v="Cypress, TX"/>
    <n v="218801"/>
    <n v="36526"/>
    <n v="1014.138"/>
    <x v="219"/>
    <n v="65.234613040828776"/>
    <n v="6268.91"/>
    <n v="9800.77"/>
    <n v="56.339299814481301"/>
    <n v="0"/>
    <n v="0"/>
    <n v="0"/>
  </r>
  <r>
    <x v="3"/>
    <x v="3"/>
    <s v="HAMILTONMS"/>
    <s v="Cypress, TX"/>
    <n v="192751"/>
    <n v="36526"/>
    <n v="1336.3220000000001"/>
    <x v="220"/>
    <n v="-20.918760598119324"/>
    <n v="8328.1200000000008"/>
    <n v="6112.53"/>
    <n v="-26.603723289289778"/>
    <n v="0"/>
    <n v="0"/>
    <n v="0"/>
  </r>
  <r>
    <x v="3"/>
    <x v="3"/>
    <s v="HOPPERMS"/>
    <s v="Cypress, TX"/>
    <n v="226178"/>
    <n v="36526"/>
    <n v="1473.5179999999998"/>
    <x v="221"/>
    <n v="49.692436739829439"/>
    <n v="10448.799999999999"/>
    <n v="12841.66"/>
    <n v="22.900811576448969"/>
    <n v="0"/>
    <n v="0"/>
    <n v="0"/>
  </r>
  <r>
    <x v="3"/>
    <x v="3"/>
    <s v="KAHLAMS"/>
    <s v="Houston, TX"/>
    <n v="221601"/>
    <n v="36526"/>
    <n v="2008.7060000000001"/>
    <x v="222"/>
    <n v="33.883704235463028"/>
    <n v="12429.24"/>
    <n v="15094.14"/>
    <n v="21.440570783088912"/>
    <n v="0"/>
    <n v="0"/>
    <n v="0"/>
  </r>
  <r>
    <x v="3"/>
    <x v="3"/>
    <s v="LABAYMS"/>
    <s v="Houston, TX"/>
    <n v="189290"/>
    <n v="36526"/>
    <n v="719.45500000000004"/>
    <x v="223"/>
    <n v="44.137437365783818"/>
    <n v="4573.97"/>
    <n v="6142.07"/>
    <n v="34.283128223403303"/>
    <n v="0"/>
    <n v="0"/>
    <n v="0"/>
  </r>
  <r>
    <x v="3"/>
    <x v="3"/>
    <s v="SALYARDSMS"/>
    <s v="Cypress, TX"/>
    <n v="240580"/>
    <n v="36526"/>
    <n v="709.67"/>
    <x v="224"/>
    <n v="40.348330914368645"/>
    <n v="4531.1099999999997"/>
    <n v="5964.79"/>
    <n v="31.640812074745483"/>
    <n v="0"/>
    <n v="0"/>
    <n v="0"/>
  </r>
  <r>
    <x v="3"/>
    <x v="3"/>
    <s v="SMITHMS"/>
    <s v="Cypress, TX"/>
    <n v="227015"/>
    <n v="36526"/>
    <n v="852.94299999999998"/>
    <x v="225"/>
    <n v="32.797971259509701"/>
    <n v="5399.34"/>
    <n v="6663.21"/>
    <n v="23.407860960784095"/>
    <n v="0"/>
    <n v="0"/>
    <n v="0"/>
  </r>
  <r>
    <x v="3"/>
    <x v="3"/>
    <s v="SPILLANEMS"/>
    <s v="Cypress, TX"/>
    <n v="235889"/>
    <n v="36526"/>
    <n v="2505.9899999999998"/>
    <x v="226"/>
    <n v="52.77435265104809"/>
    <n v="14888.53"/>
    <n v="20269.509999999998"/>
    <n v="36.141781626527269"/>
    <n v="0"/>
    <n v="0"/>
    <n v="0"/>
  </r>
  <r>
    <x v="3"/>
    <x v="3"/>
    <s v="THORNTONMS"/>
    <s v="Katy, TX"/>
    <n v="194432"/>
    <n v="36526"/>
    <n v="1915.491"/>
    <x v="227"/>
    <n v="-26.547292574071093"/>
    <n v="13051.42"/>
    <n v="10139.31"/>
    <n v="-22.312591273593217"/>
    <n v="0"/>
    <n v="0"/>
    <n v="0"/>
  </r>
  <r>
    <x v="3"/>
    <x v="3"/>
    <s v="TRUITTMS"/>
    <s v="Houston, TX"/>
    <n v="208340"/>
    <n v="36526"/>
    <n v="838.62599999999986"/>
    <x v="228"/>
    <n v="25.853598624416609"/>
    <n v="5298.43"/>
    <n v="6134.79"/>
    <n v="15.785053308244139"/>
    <n v="0"/>
    <n v="0"/>
    <n v="0"/>
  </r>
  <r>
    <x v="3"/>
    <x v="3"/>
    <s v="WATKINSMS"/>
    <s v="Houston, TX"/>
    <n v="217165"/>
    <n v="36526"/>
    <n v="1390.088"/>
    <x v="229"/>
    <n v="57.720806164789593"/>
    <n v="8686.5499999999993"/>
    <n v="12526.11"/>
    <n v="44.201207614070029"/>
    <n v="0"/>
    <n v="0"/>
    <n v="0"/>
  </r>
  <r>
    <x v="4"/>
    <x v="3"/>
    <s v="ALCABC"/>
    <s v="Houston, TX"/>
    <n v="56061"/>
    <n v="36526"/>
    <n v="257.08800000000002"/>
    <x v="230"/>
    <n v="71.274038461538439"/>
    <n v="1769.5"/>
    <n v="2750.97"/>
    <n v="55.465950833568805"/>
    <n v="0"/>
    <n v="0"/>
    <n v="0"/>
  </r>
  <r>
    <x v="4"/>
    <x v="3"/>
    <s v="ALCWEST"/>
    <s v="Katy, TX"/>
    <n v="50839"/>
    <n v="36526"/>
    <n v="578.55099999999993"/>
    <x v="231"/>
    <n v="-30.941783870393433"/>
    <n v="3721.11"/>
    <n v="2590.66"/>
    <n v="-30.379376046394761"/>
    <n v="0"/>
    <n v="0"/>
    <n v="0"/>
  </r>
  <r>
    <x v="4"/>
    <x v="3"/>
    <s v="WINDFERNHS"/>
    <s v="Houston, TX"/>
    <n v="50022"/>
    <n v="36526"/>
    <n v="114.639"/>
    <x v="232"/>
    <n v="39.173405211141045"/>
    <n v="913.84"/>
    <n v="1132.33"/>
    <n v="23.908999387201263"/>
    <n v="0"/>
    <n v="0"/>
    <n v="0"/>
  </r>
  <r>
    <x v="0"/>
    <x v="4"/>
    <s v="BARKERTRANS"/>
    <s v="Houston, TX"/>
    <n v="22677"/>
    <n v="36526"/>
    <n v="0"/>
    <x v="125"/>
    <n v="0"/>
    <n v="3163.8"/>
    <n v="4992.97"/>
    <n v="57.815601491876862"/>
    <n v="0"/>
    <n v="0"/>
    <n v="0"/>
  </r>
  <r>
    <x v="0"/>
    <x v="4"/>
    <s v="BERRYCENTER"/>
    <s v="Cypress, TX"/>
    <n v="491434"/>
    <n v="36526"/>
    <n v="0"/>
    <x v="125"/>
    <n v="0"/>
    <n v="64193.63"/>
    <n v="82055.62"/>
    <n v="27.825175177038595"/>
    <n v="0"/>
    <n v="0"/>
    <n v="0"/>
  </r>
  <r>
    <x v="0"/>
    <x v="4"/>
    <s v="BRADLEYPOLICESTATION"/>
    <s v="Cypress, TX"/>
    <n v="18144"/>
    <n v="36526"/>
    <n v="0"/>
    <x v="125"/>
    <n v="0"/>
    <n v="679.7"/>
    <n v="787.95"/>
    <n v="15.926143887008974"/>
    <n v="0"/>
    <n v="0"/>
    <n v="0"/>
  </r>
  <r>
    <x v="0"/>
    <x v="4"/>
    <s v="ELC1"/>
    <s v="Houston, TX"/>
    <n v="6832"/>
    <n v="36526"/>
    <n v="0"/>
    <x v="125"/>
    <n v="0"/>
    <n v="1897.76"/>
    <n v="1963.77"/>
    <n v="3.4783112722367422"/>
    <n v="0"/>
    <n v="0"/>
    <n v="0"/>
  </r>
  <r>
    <x v="0"/>
    <x v="4"/>
    <s v="ELC2"/>
    <s v="Houston, TX"/>
    <n v="4573"/>
    <n v="36526"/>
    <n v="0"/>
    <x v="125"/>
    <n v="0"/>
    <n v="4032.88"/>
    <n v="2809.1"/>
    <n v="-30.34506357739382"/>
    <n v="0"/>
    <n v="0"/>
    <n v="0"/>
  </r>
  <r>
    <x v="0"/>
    <x v="4"/>
    <s v="ELDRIDGETRANS"/>
    <s v="Houston, TX"/>
    <n v="26451"/>
    <n v="36526"/>
    <n v="0"/>
    <x v="125"/>
    <n v="0"/>
    <n v="7540.2"/>
    <n v="8856.75"/>
    <n v="17.460412190658072"/>
    <n v="0"/>
    <n v="0"/>
    <n v="0"/>
  </r>
  <r>
    <x v="0"/>
    <x v="4"/>
    <s v="FALCONCOMPLEX"/>
    <s v="Houston, TX"/>
    <n v="0"/>
    <n v="36526"/>
    <n v="0"/>
    <x v="125"/>
    <n v="0"/>
    <n v="207858.33"/>
    <n v="179443.7"/>
    <n v="-13.670190653412831"/>
    <n v="0"/>
    <n v="0"/>
    <n v="0"/>
  </r>
  <r>
    <x v="0"/>
    <x v="4"/>
    <s v="ISCA"/>
    <s v="Houston, TX"/>
    <n v="132467"/>
    <n v="36526"/>
    <n v="0"/>
    <x v="125"/>
    <n v="0"/>
    <n v="13644.16"/>
    <n v="14156.37"/>
    <n v="3.7540603452319528"/>
    <n v="0"/>
    <n v="0"/>
    <n v="0"/>
  </r>
  <r>
    <x v="0"/>
    <x v="4"/>
    <s v="ISCW"/>
    <s v="Houston, TX"/>
    <n v="35364"/>
    <n v="36526"/>
    <n v="0"/>
    <x v="125"/>
    <n v="0"/>
    <n v="2195.4899999999998"/>
    <n v="2619.77"/>
    <n v="19.325070940883357"/>
    <n v="0"/>
    <n v="0"/>
    <n v="0"/>
  </r>
  <r>
    <x v="0"/>
    <x v="4"/>
    <s v="JARVISCENTRALPLANT"/>
    <s v="Cypress, TX"/>
    <n v="12152"/>
    <n v="36526"/>
    <n v="0"/>
    <x v="125"/>
    <n v="0"/>
    <n v="59253.48"/>
    <n v="57843.87"/>
    <n v="-2.3789488819897162"/>
    <n v="0"/>
    <n v="0"/>
    <n v="0"/>
  </r>
  <r>
    <x v="0"/>
    <x v="4"/>
    <s v="MAINTENANCEOPER"/>
    <s v="Houston, TX"/>
    <n v="35143"/>
    <n v="36526"/>
    <n v="0"/>
    <x v="125"/>
    <n v="0"/>
    <n v="3251.13"/>
    <n v="5837.07"/>
    <n v="79.53972926336381"/>
    <n v="0"/>
    <n v="0"/>
    <n v="0"/>
  </r>
  <r>
    <x v="0"/>
    <x v="4"/>
    <s v="SATELLITECOLDFOODWAREHOUSE"/>
    <s v="Cypress, TX"/>
    <n v="22020"/>
    <n v="36526"/>
    <n v="0"/>
    <x v="125"/>
    <n v="0"/>
    <n v="973.74"/>
    <n v="934.8"/>
    <n v="-3.9990141105428552"/>
    <n v="0"/>
    <n v="0"/>
    <n v="0"/>
  </r>
  <r>
    <x v="0"/>
    <x v="4"/>
    <s v="WESTGREENAGSCIENCECENTER"/>
    <s v="Cypress, TX"/>
    <n v="20124"/>
    <n v="36526"/>
    <n v="0"/>
    <x v="125"/>
    <n v="0"/>
    <n v="1431.56"/>
    <n v="3135.34"/>
    <n v="119.01561932437342"/>
    <n v="0"/>
    <n v="0"/>
    <n v="0"/>
  </r>
  <r>
    <x v="0"/>
    <x v="4"/>
    <s v="WESTGREENTRANS"/>
    <s v="Cypress, TX"/>
    <n v="45340"/>
    <n v="36526"/>
    <n v="0"/>
    <x v="125"/>
    <n v="0"/>
    <n v="3077.98"/>
    <n v="5036.18"/>
    <n v="63.619646651375248"/>
    <n v="0"/>
    <n v="0"/>
    <n v="0"/>
  </r>
  <r>
    <x v="1"/>
    <x v="4"/>
    <s v="ADAM-ES"/>
    <s v="Houston, TX"/>
    <n v="109321"/>
    <n v="36526"/>
    <n v="0"/>
    <x v="125"/>
    <n v="0"/>
    <n v="22198.15"/>
    <n v="21609.7"/>
    <n v="-2.6508965837243195"/>
    <n v="0"/>
    <n v="0"/>
    <n v="0"/>
  </r>
  <r>
    <x v="1"/>
    <x v="4"/>
    <s v="ANDREES"/>
    <s v="Cypress, TX"/>
    <n v="107836"/>
    <n v="36526"/>
    <n v="0"/>
    <x v="125"/>
    <n v="0"/>
    <n v="29787.83"/>
    <n v="17754.3"/>
    <n v="-40.39747104773997"/>
    <n v="0"/>
    <n v="0"/>
    <n v="0"/>
  </r>
  <r>
    <x v="1"/>
    <x v="4"/>
    <s v="AULTES"/>
    <s v="Cypress, TX"/>
    <n v="89416"/>
    <n v="36526"/>
    <n v="0"/>
    <x v="125"/>
    <n v="0"/>
    <n v="14658.5"/>
    <n v="7726.2"/>
    <n v="-47.292014871917317"/>
    <n v="0"/>
    <n v="0"/>
    <n v="0"/>
  </r>
  <r>
    <x v="1"/>
    <x v="4"/>
    <s v="BANEES"/>
    <s v="Houston, TX"/>
    <n v="106804"/>
    <n v="36526"/>
    <n v="0"/>
    <x v="125"/>
    <n v="0"/>
    <n v="2209.66"/>
    <n v="20055.75"/>
    <n v="807.63963686721036"/>
    <n v="0"/>
    <n v="0"/>
    <n v="0"/>
  </r>
  <r>
    <x v="1"/>
    <x v="4"/>
    <s v="BANGES"/>
    <s v="Houston, TX"/>
    <n v="85320"/>
    <n v="36526"/>
    <n v="0"/>
    <x v="125"/>
    <n v="0"/>
    <n v="12744.62"/>
    <n v="22156.81"/>
    <n v="73.852260797104975"/>
    <n v="0"/>
    <n v="0"/>
    <n v="0"/>
  </r>
  <r>
    <x v="1"/>
    <x v="4"/>
    <s v="BIRKESES"/>
    <s v="Houston, TX"/>
    <n v="106488"/>
    <n v="36526"/>
    <n v="0"/>
    <x v="125"/>
    <n v="0"/>
    <n v="19673.25"/>
    <n v="18869.62"/>
    <n v="-4.084886838727714"/>
    <n v="0"/>
    <n v="0"/>
    <n v="0"/>
  </r>
  <r>
    <x v="1"/>
    <x v="4"/>
    <s v="BLACKES"/>
    <s v="Cypress, TX"/>
    <n v="97384"/>
    <n v="36526"/>
    <n v="0"/>
    <x v="125"/>
    <n v="0"/>
    <n v="24584.42"/>
    <n v="26545.040000000001"/>
    <n v="7.9750508655481802"/>
    <n v="0"/>
    <n v="0"/>
    <n v="0"/>
  </r>
  <r>
    <x v="1"/>
    <x v="4"/>
    <s v="COPELANDES"/>
    <s v="Houston, TX"/>
    <n v="86318"/>
    <n v="36526"/>
    <n v="0"/>
    <x v="125"/>
    <n v="0"/>
    <n v="22121.13"/>
    <n v="18429.419999999998"/>
    <n v="-16.688614008416387"/>
    <n v="0"/>
    <n v="0"/>
    <n v="0"/>
  </r>
  <r>
    <x v="1"/>
    <x v="4"/>
    <s v="DANISHES"/>
    <s v="Houston, TX"/>
    <n v="99588"/>
    <n v="36526"/>
    <n v="0"/>
    <x v="125"/>
    <n v="0"/>
    <n v="15588.79"/>
    <n v="17214.27"/>
    <n v="10.427236494942839"/>
    <n v="0"/>
    <n v="0"/>
    <n v="0"/>
  </r>
  <r>
    <x v="1"/>
    <x v="4"/>
    <s v="DURYEAES"/>
    <s v="Katy, TX"/>
    <n v="97959"/>
    <n v="36526"/>
    <n v="0"/>
    <x v="125"/>
    <n v="0"/>
    <n v="18774.05"/>
    <n v="23658.080000000002"/>
    <n v="26.014791693854018"/>
    <n v="0"/>
    <n v="0"/>
    <n v="0"/>
  </r>
  <r>
    <x v="1"/>
    <x v="4"/>
    <s v="EMERYES"/>
    <s v="Katy, TX"/>
    <n v="95366"/>
    <n v="36526"/>
    <n v="0"/>
    <x v="125"/>
    <n v="0"/>
    <n v="17990.09"/>
    <n v="19043.740000000002"/>
    <n v="5.856835624502156"/>
    <n v="0"/>
    <n v="0"/>
    <n v="0"/>
  </r>
  <r>
    <x v="1"/>
    <x v="4"/>
    <s v="EMMOTTES"/>
    <s v="Houston, TX"/>
    <n v="76544"/>
    <n v="36526"/>
    <n v="0"/>
    <x v="125"/>
    <n v="0"/>
    <n v="8996"/>
    <n v="16755.5"/>
    <n v="86.255002223210326"/>
    <n v="0"/>
    <n v="0"/>
    <n v="0"/>
  </r>
  <r>
    <x v="1"/>
    <x v="4"/>
    <s v="FARNEYES"/>
    <s v="Cypress, TX"/>
    <n v="95036"/>
    <n v="36526"/>
    <n v="0"/>
    <x v="125"/>
    <n v="0"/>
    <n v="20254.68"/>
    <n v="23234.07"/>
    <n v="14.70963747637583"/>
    <n v="0"/>
    <n v="0"/>
    <n v="0"/>
  </r>
  <r>
    <x v="1"/>
    <x v="4"/>
    <s v="FIESTES"/>
    <s v="Houston, TX"/>
    <n v="91621"/>
    <n v="36526"/>
    <n v="0"/>
    <x v="125"/>
    <n v="0"/>
    <n v="24975.65"/>
    <n v="24074.86"/>
    <n v="-3.6066728994040194"/>
    <n v="0"/>
    <n v="0"/>
    <n v="0"/>
  </r>
  <r>
    <x v="1"/>
    <x v="4"/>
    <s v="FRANCONEES"/>
    <s v="Houston, TX"/>
    <n v="90518"/>
    <n v="36526"/>
    <n v="0"/>
    <x v="125"/>
    <n v="0"/>
    <n v="9409.31"/>
    <n v="10281.799999999999"/>
    <n v="9.2726246664208105"/>
    <n v="0"/>
    <n v="0"/>
    <n v="0"/>
  </r>
  <r>
    <x v="1"/>
    <x v="4"/>
    <s v="FRAZIERES"/>
    <s v="Houston, TX"/>
    <n v="85844"/>
    <n v="36526"/>
    <n v="0"/>
    <x v="125"/>
    <n v="0"/>
    <n v="3866.1"/>
    <n v="4759.6000000000004"/>
    <n v="23.111145598923983"/>
    <n v="0"/>
    <n v="0"/>
    <n v="0"/>
  </r>
  <r>
    <x v="1"/>
    <x v="4"/>
    <s v="GLEASONES"/>
    <s v="Houston, TX"/>
    <n v="91424"/>
    <n v="36526"/>
    <n v="0"/>
    <x v="125"/>
    <n v="0"/>
    <n v="14975.73"/>
    <n v="14450.72"/>
    <n v="-3.5057389522914741"/>
    <n v="0"/>
    <n v="0"/>
    <n v="0"/>
  </r>
  <r>
    <x v="1"/>
    <x v="4"/>
    <s v="HAIRGROVEES"/>
    <s v="Houston, TX"/>
    <n v="85052"/>
    <n v="36526"/>
    <n v="0"/>
    <x v="125"/>
    <n v="0"/>
    <n v="18721.28"/>
    <n v="20170.38"/>
    <n v="7.7403895460139474"/>
    <n v="0"/>
    <n v="0"/>
    <n v="0"/>
  </r>
  <r>
    <x v="1"/>
    <x v="4"/>
    <s v="HAMILTONES"/>
    <s v="Cypress, TX"/>
    <n v="85650"/>
    <n v="36526"/>
    <n v="0"/>
    <x v="125"/>
    <n v="0"/>
    <n v="16060.7"/>
    <n v="16479.849999999999"/>
    <n v="2.609786622002777"/>
    <n v="0"/>
    <n v="0"/>
    <n v="0"/>
  </r>
  <r>
    <x v="1"/>
    <x v="4"/>
    <s v="HANCOCKES"/>
    <s v="Houston, TX"/>
    <n v="88795"/>
    <n v="36526"/>
    <n v="0"/>
    <x v="125"/>
    <n v="0"/>
    <n v="14017.6"/>
    <n v="14624.66"/>
    <n v="4.3306985503937909"/>
    <n v="0"/>
    <n v="0"/>
    <n v="0"/>
  </r>
  <r>
    <x v="1"/>
    <x v="4"/>
    <s v="HEMMENWAYES"/>
    <s v="Katy, TX"/>
    <n v="96483"/>
    <n v="36526"/>
    <n v="0"/>
    <x v="125"/>
    <n v="0"/>
    <n v="17064.18"/>
    <n v="15359.97"/>
    <n v="-9.9870606146911243"/>
    <n v="0"/>
    <n v="0"/>
    <n v="0"/>
  </r>
  <r>
    <x v="1"/>
    <x v="4"/>
    <s v="HOLBROOKES"/>
    <s v="Houston, TX"/>
    <n v="99937"/>
    <n v="36526"/>
    <n v="0"/>
    <x v="125"/>
    <n v="0"/>
    <n v="20974.01"/>
    <n v="29071.34"/>
    <n v="38.606494418568502"/>
    <n v="0"/>
    <n v="0"/>
    <n v="0"/>
  </r>
  <r>
    <x v="1"/>
    <x v="4"/>
    <s v="HOLMSLEYES"/>
    <s v="Houston, TX"/>
    <n v="81704"/>
    <n v="36526"/>
    <n v="0"/>
    <x v="125"/>
    <n v="0"/>
    <n v="18164.560000000001"/>
    <n v="16570.25"/>
    <n v="-8.7770361627256595"/>
    <n v="0"/>
    <n v="0"/>
    <n v="0"/>
  </r>
  <r>
    <x v="1"/>
    <x v="4"/>
    <s v="HOOVERES"/>
    <s v="Katy, TX"/>
    <n v="112519"/>
    <n v="36526"/>
    <n v="0"/>
    <x v="125"/>
    <n v="0"/>
    <n v="2483.75"/>
    <n v="15342.7"/>
    <n v="517.723200805234"/>
    <n v="0"/>
    <n v="0"/>
    <n v="0"/>
  </r>
  <r>
    <x v="1"/>
    <x v="4"/>
    <s v="HORNEES"/>
    <s v="Houston, TX"/>
    <n v="87881"/>
    <n v="36526"/>
    <n v="0"/>
    <x v="125"/>
    <n v="0"/>
    <n v="11682.53"/>
    <n v="13558.62"/>
    <n v="16.058935864063692"/>
    <n v="0"/>
    <n v="0"/>
    <n v="0"/>
  </r>
  <r>
    <x v="1"/>
    <x v="4"/>
    <s v="JOWELLES"/>
    <s v="Katy, TX"/>
    <n v="73726"/>
    <n v="36526"/>
    <n v="0"/>
    <x v="125"/>
    <n v="0"/>
    <n v="9036.0499999999993"/>
    <n v="10020.700000000001"/>
    <n v="10.896907387630655"/>
    <n v="0"/>
    <n v="0"/>
    <n v="0"/>
  </r>
  <r>
    <x v="1"/>
    <x v="4"/>
    <s v="KEITHES"/>
    <s v="Cypress, TX"/>
    <n v="95518"/>
    <n v="36526"/>
    <n v="0"/>
    <x v="125"/>
    <n v="0"/>
    <n v="12763.9"/>
    <n v="13139.8"/>
    <n v="2.9450246398044486"/>
    <n v="0"/>
    <n v="0"/>
    <n v="0"/>
  </r>
  <r>
    <x v="1"/>
    <x v="4"/>
    <s v="KIRKES"/>
    <s v="Houston, TX"/>
    <n v="93897"/>
    <n v="36526"/>
    <n v="0"/>
    <x v="125"/>
    <n v="0"/>
    <n v="11311.02"/>
    <n v="15736.98"/>
    <n v="39.129627566744645"/>
    <n v="0"/>
    <n v="0"/>
    <n v="0"/>
  </r>
  <r>
    <x v="1"/>
    <x v="4"/>
    <s v="LEEES"/>
    <s v="Houston, TX"/>
    <n v="95352"/>
    <n v="36526"/>
    <n v="0"/>
    <x v="125"/>
    <n v="0"/>
    <n v="13399.4"/>
    <n v="14718.44"/>
    <n v="9.8440228666955232"/>
    <n v="0"/>
    <n v="0"/>
    <n v="0"/>
  </r>
  <r>
    <x v="1"/>
    <x v="4"/>
    <s v="LIEDERES"/>
    <s v="Houston, TX"/>
    <n v="88406"/>
    <n v="36526"/>
    <n v="0"/>
    <x v="125"/>
    <n v="0"/>
    <n v="14515.68"/>
    <n v="14858.32"/>
    <n v="2.3604819064625291"/>
    <n v="0"/>
    <n v="0"/>
    <n v="0"/>
  </r>
  <r>
    <x v="1"/>
    <x v="4"/>
    <s v="LOWERYES"/>
    <s v="Houston, TX"/>
    <n v="77078"/>
    <n v="36526"/>
    <n v="0"/>
    <x v="125"/>
    <n v="0"/>
    <n v="10671.5"/>
    <n v="11496.4"/>
    <n v="7.7299348732605537"/>
    <n v="0"/>
    <n v="0"/>
    <n v="0"/>
  </r>
  <r>
    <x v="1"/>
    <x v="4"/>
    <s v="MATZKEES"/>
    <s v="Houston, TX"/>
    <n v="0"/>
    <n v="36526"/>
    <n v="0"/>
    <x v="125"/>
    <n v="0"/>
    <n v="12087.89"/>
    <n v="23218.28"/>
    <n v="92.078849162260738"/>
    <n v="0"/>
    <n v="0"/>
    <n v="0"/>
  </r>
  <r>
    <x v="1"/>
    <x v="4"/>
    <s v="MATZKEMILLSES"/>
    <s v="Houston, TX"/>
    <n v="124682"/>
    <n v="36526"/>
    <n v="0"/>
    <x v="125"/>
    <n v="0"/>
    <n v="14707.53"/>
    <n v="18880.62"/>
    <n v="28.373832995751155"/>
    <n v="0"/>
    <n v="0"/>
    <n v="0"/>
  </r>
  <r>
    <x v="1"/>
    <x v="4"/>
    <s v="MCFEEES"/>
    <s v="Katy, TX"/>
    <n v="107075"/>
    <n v="36526"/>
    <n v="0"/>
    <x v="125"/>
    <n v="0"/>
    <n v="18627.48"/>
    <n v="19727.52"/>
    <n v="5.9054686946382446"/>
    <n v="0"/>
    <n v="0"/>
    <n v="0"/>
  </r>
  <r>
    <x v="1"/>
    <x v="4"/>
    <s v="METCALFES"/>
    <s v="Houston, TX"/>
    <n v="88192"/>
    <n v="36526"/>
    <n v="0"/>
    <x v="125"/>
    <n v="0"/>
    <n v="28770.95"/>
    <n v="29900.95"/>
    <n v="3.9275727774022062"/>
    <n v="0"/>
    <n v="0"/>
    <n v="0"/>
  </r>
  <r>
    <x v="1"/>
    <x v="4"/>
    <s v="MILLSAPES"/>
    <s v="Cypress, TX"/>
    <n v="74252"/>
    <n v="36526"/>
    <n v="0"/>
    <x v="125"/>
    <n v="0"/>
    <n v="12590.46"/>
    <n v="15683.81"/>
    <n v="24.568999067547971"/>
    <n v="0"/>
    <n v="0"/>
    <n v="0"/>
  </r>
  <r>
    <x v="1"/>
    <x v="4"/>
    <s v="MOOREES"/>
    <s v="Houston, TX"/>
    <n v="83355"/>
    <n v="36526"/>
    <n v="0"/>
    <x v="125"/>
    <n v="0"/>
    <n v="7801"/>
    <n v="11870.6"/>
    <n v="52.167670811434427"/>
    <n v="0"/>
    <n v="0"/>
    <n v="0"/>
  </r>
  <r>
    <x v="1"/>
    <x v="4"/>
    <s v="OWENSES"/>
    <s v="Houston, TX"/>
    <n v="84893"/>
    <n v="36526"/>
    <n v="0"/>
    <x v="125"/>
    <n v="0"/>
    <n v="11554.57"/>
    <n v="11979.09"/>
    <n v="3.674044122801627"/>
    <n v="0"/>
    <n v="0"/>
    <n v="0"/>
  </r>
  <r>
    <x v="1"/>
    <x v="4"/>
    <s v="POPEES"/>
    <s v="Cypress, TX"/>
    <n v="112970"/>
    <n v="36526"/>
    <n v="0"/>
    <x v="125"/>
    <n v="0"/>
    <n v="13250.37"/>
    <n v="13028.4"/>
    <n v="-1.6751985038908348"/>
    <n v="0"/>
    <n v="0"/>
    <n v="0"/>
  </r>
  <r>
    <x v="1"/>
    <x v="4"/>
    <s v="POSTES"/>
    <s v="Houston, TX"/>
    <n v="104852"/>
    <n v="36526"/>
    <n v="0"/>
    <x v="125"/>
    <n v="0"/>
    <n v="21129.13"/>
    <n v="22487.24"/>
    <n v="6.4276664491155096"/>
    <n v="0"/>
    <n v="0"/>
    <n v="0"/>
  </r>
  <r>
    <x v="1"/>
    <x v="4"/>
    <s v="POSTMAES"/>
    <s v="Cypress, TX"/>
    <n v="100456"/>
    <n v="36526"/>
    <n v="0"/>
    <x v="125"/>
    <n v="0"/>
    <n v="18644.02"/>
    <n v="13805.35"/>
    <n v="-25.952932897518881"/>
    <n v="0"/>
    <n v="0"/>
    <n v="0"/>
  </r>
  <r>
    <x v="1"/>
    <x v="4"/>
    <s v="REEDES"/>
    <s v="Houston, TX"/>
    <n v="90012"/>
    <n v="36526"/>
    <n v="0"/>
    <x v="125"/>
    <n v="0"/>
    <n v="11933.85"/>
    <n v="11331.6"/>
    <n v="-5.0465692127854798"/>
    <n v="0"/>
    <n v="0"/>
    <n v="0"/>
  </r>
  <r>
    <x v="1"/>
    <x v="4"/>
    <s v="RENNELLES"/>
    <s v="Cypress, TX"/>
    <n v="110549"/>
    <n v="36526"/>
    <n v="0"/>
    <x v="125"/>
    <n v="0"/>
    <n v="11944.46"/>
    <n v="15942.51"/>
    <n v="33.472002920182241"/>
    <n v="0"/>
    <n v="0"/>
    <n v="0"/>
  </r>
  <r>
    <x v="1"/>
    <x v="4"/>
    <s v="ROBINSONES"/>
    <s v="Katy, TX"/>
    <n v="96996"/>
    <n v="36526"/>
    <n v="0"/>
    <x v="125"/>
    <n v="0"/>
    <n v="10837.61"/>
    <n v="12191.7"/>
    <n v="12.494359918838194"/>
    <n v="0"/>
    <n v="0"/>
    <n v="0"/>
  </r>
  <r>
    <x v="1"/>
    <x v="4"/>
    <s v="ROBISONES"/>
    <s v="Cypress, TX"/>
    <n v="92346"/>
    <n v="36526"/>
    <n v="0"/>
    <x v="125"/>
    <n v="0"/>
    <n v="15634.79"/>
    <n v="15055.35"/>
    <n v="-3.7060939097998755"/>
    <n v="0"/>
    <n v="0"/>
    <n v="0"/>
  </r>
  <r>
    <x v="1"/>
    <x v="4"/>
    <s v="SAMPSONES"/>
    <s v="Cypress, TX"/>
    <n v="96096"/>
    <n v="36526"/>
    <n v="0"/>
    <x v="125"/>
    <n v="0"/>
    <n v="15022.9"/>
    <n v="15344.9"/>
    <n v="2.1433944178554074"/>
    <n v="0"/>
    <n v="0"/>
    <n v="0"/>
  </r>
  <r>
    <x v="1"/>
    <x v="4"/>
    <s v="SHERIDANES"/>
    <s v="Katy, TX"/>
    <n v="91338"/>
    <n v="36526"/>
    <n v="0"/>
    <x v="125"/>
    <n v="0"/>
    <n v="15744.85"/>
    <n v="17860.73"/>
    <n v="13.438552923654402"/>
    <n v="0"/>
    <n v="0"/>
    <n v="0"/>
  </r>
  <r>
    <x v="1"/>
    <x v="4"/>
    <s v="SWENKEES"/>
    <s v="Cypress, TX"/>
    <n v="107914"/>
    <n v="36526"/>
    <n v="0"/>
    <x v="125"/>
    <n v="0"/>
    <n v="11603.8"/>
    <n v="12571.8"/>
    <n v="8.3420948310036369"/>
    <n v="0"/>
    <n v="0"/>
    <n v="0"/>
  </r>
  <r>
    <x v="1"/>
    <x v="4"/>
    <s v="TIPPSES"/>
    <s v="Houston, TX"/>
    <n v="101727"/>
    <n v="36526"/>
    <n v="0"/>
    <x v="125"/>
    <n v="0"/>
    <n v="18506.45"/>
    <n v="19726.599999999999"/>
    <n v="6.5931067276544129"/>
    <n v="0"/>
    <n v="0"/>
    <n v="0"/>
  </r>
  <r>
    <x v="1"/>
    <x v="4"/>
    <s v="WALKERES"/>
    <s v="Katy, TX"/>
    <n v="98490"/>
    <n v="36526"/>
    <n v="0"/>
    <x v="125"/>
    <n v="0"/>
    <n v="18430.48"/>
    <n v="13708.12"/>
    <n v="-25.622555679504821"/>
    <n v="0"/>
    <n v="0"/>
    <n v="0"/>
  </r>
  <r>
    <x v="1"/>
    <x v="4"/>
    <s v="WARNERES"/>
    <s v="Cypress, TX"/>
    <n v="99987"/>
    <n v="36526"/>
    <n v="0"/>
    <x v="125"/>
    <n v="0"/>
    <n v="21100.79"/>
    <n v="22902.9"/>
    <n v="8.5404859249345648"/>
    <n v="0"/>
    <n v="0"/>
    <n v="0"/>
  </r>
  <r>
    <x v="1"/>
    <x v="4"/>
    <s v="WELLSES"/>
    <s v="Cypress, TX"/>
    <n v="122878"/>
    <n v="36526"/>
    <n v="0"/>
    <x v="125"/>
    <n v="0"/>
    <n v="6451.85"/>
    <n v="16452.57"/>
    <n v="155.00546354921457"/>
    <n v="0"/>
    <n v="0"/>
    <n v="0"/>
  </r>
  <r>
    <x v="1"/>
    <x v="4"/>
    <s v="WILLBERNES"/>
    <s v="Houston, TX"/>
    <n v="89993"/>
    <n v="36526"/>
    <n v="0"/>
    <x v="125"/>
    <n v="0"/>
    <n v="12087.43"/>
    <n v="8847.32"/>
    <n v="-26.805615420316808"/>
    <n v="0"/>
    <n v="0"/>
    <n v="0"/>
  </r>
  <r>
    <x v="1"/>
    <x v="4"/>
    <s v="WILSONES"/>
    <s v="Houston, TX"/>
    <n v="84992"/>
    <n v="36526"/>
    <n v="0"/>
    <x v="125"/>
    <n v="0"/>
    <n v="14232.4"/>
    <n v="14521.3"/>
    <n v="2.0298754953486413"/>
    <n v="0"/>
    <n v="0"/>
    <n v="0"/>
  </r>
  <r>
    <x v="1"/>
    <x v="4"/>
    <s v="WOODARDES"/>
    <s v="Cypress, TX"/>
    <n v="115438"/>
    <n v="36526"/>
    <n v="0"/>
    <x v="125"/>
    <n v="0"/>
    <n v="11967.26"/>
    <n v="14138.87"/>
    <n v="18.146259043423473"/>
    <n v="0"/>
    <n v="0"/>
    <n v="0"/>
  </r>
  <r>
    <x v="1"/>
    <x v="4"/>
    <s v="YEAGERES"/>
    <s v="Houston, TX"/>
    <n v="81794"/>
    <n v="36526"/>
    <n v="0"/>
    <x v="125"/>
    <n v="0"/>
    <n v="14134.66"/>
    <n v="17673.009999999998"/>
    <n v="25.033145473608847"/>
    <n v="0"/>
    <n v="0"/>
    <n v="0"/>
  </r>
  <r>
    <x v="2"/>
    <x v="4"/>
    <s v="BRIDGELANDHS"/>
    <s v="Cypress, TX"/>
    <n v="573468"/>
    <n v="36526"/>
    <n v="0"/>
    <x v="125"/>
    <n v="0"/>
    <n v="24204.23"/>
    <n v="58393.53"/>
    <n v="141.25340901156534"/>
    <n v="0"/>
    <n v="0"/>
    <n v="0"/>
  </r>
  <r>
    <x v="2"/>
    <x v="4"/>
    <s v="CY-CREEKHS"/>
    <s v="Houston, TX"/>
    <n v="525576"/>
    <n v="36526"/>
    <n v="0"/>
    <x v="125"/>
    <n v="0"/>
    <n v="101726.17"/>
    <n v="106749.97"/>
    <n v="4.9385521935997394"/>
    <n v="0"/>
    <n v="0"/>
    <n v="0"/>
  </r>
  <r>
    <x v="2"/>
    <x v="4"/>
    <s v="CY-FALLSHS"/>
    <s v="Houston, TX"/>
    <n v="578719"/>
    <n v="36526"/>
    <n v="0"/>
    <x v="125"/>
    <n v="0"/>
    <n v="84552.18"/>
    <n v="88321.3"/>
    <n v="4.4577443183605672"/>
    <n v="0"/>
    <n v="0"/>
    <n v="0"/>
  </r>
  <r>
    <x v="2"/>
    <x v="4"/>
    <s v="CY-LAKESHS"/>
    <s v="Katy, TX"/>
    <n v="520212"/>
    <n v="36526"/>
    <n v="0"/>
    <x v="125"/>
    <n v="0"/>
    <n v="73162.509999999995"/>
    <n v="82367.59"/>
    <n v="12.581689720595971"/>
    <n v="0"/>
    <n v="0"/>
    <n v="0"/>
  </r>
  <r>
    <x v="2"/>
    <x v="4"/>
    <s v="CY-PARKHS"/>
    <s v="Cypress, TX"/>
    <n v="590057"/>
    <n v="36526"/>
    <n v="0"/>
    <x v="125"/>
    <n v="0"/>
    <n v="39092.78"/>
    <n v="64034.93"/>
    <n v="63.802446385240444"/>
    <n v="0"/>
    <n v="0"/>
    <n v="0"/>
  </r>
  <r>
    <x v="2"/>
    <x v="4"/>
    <s v="CY-RANCHHS"/>
    <s v="Cypress, TX"/>
    <n v="530203"/>
    <n v="36526"/>
    <n v="0"/>
    <x v="125"/>
    <n v="0"/>
    <n v="92440.69"/>
    <n v="104861.4"/>
    <n v="13.436409875348183"/>
    <n v="0"/>
    <n v="0"/>
    <n v="0"/>
  </r>
  <r>
    <x v="2"/>
    <x v="4"/>
    <s v="CY-RIDGEHS"/>
    <s v="Houston, TX"/>
    <n v="497661"/>
    <n v="36526"/>
    <n v="0"/>
    <x v="125"/>
    <n v="0"/>
    <n v="61850.34"/>
    <n v="73114.14"/>
    <n v="18.21137927455209"/>
    <n v="0"/>
    <n v="0"/>
    <n v="0"/>
  </r>
  <r>
    <x v="2"/>
    <x v="4"/>
    <s v="CY-SPRINGSHS"/>
    <s v="Cypress, TX"/>
    <n v="477795"/>
    <n v="36526"/>
    <n v="0"/>
    <x v="125"/>
    <n v="0"/>
    <n v="177066.13"/>
    <n v="183407.18"/>
    <n v="3.5811761402364191"/>
    <n v="0"/>
    <n v="0"/>
    <n v="0"/>
  </r>
  <r>
    <x v="2"/>
    <x v="4"/>
    <s v="CY-WOODSHS"/>
    <s v="Cypress, TX"/>
    <n v="535914"/>
    <n v="36526"/>
    <n v="0"/>
    <x v="125"/>
    <n v="0"/>
    <n v="43007.21"/>
    <n v="53799.42"/>
    <n v="25.093955176352988"/>
    <n v="0"/>
    <n v="0"/>
    <n v="0"/>
  </r>
  <r>
    <x v="2"/>
    <x v="4"/>
    <s v="JERSEYVILLAGEHS"/>
    <s v="Houston, TX"/>
    <n v="510425"/>
    <n v="36526"/>
    <n v="0"/>
    <x v="125"/>
    <n v="0"/>
    <n v="45766.16"/>
    <n v="56441.72"/>
    <n v="23.326317960694102"/>
    <n v="0"/>
    <n v="0"/>
    <n v="0"/>
  </r>
  <r>
    <x v="2"/>
    <x v="4"/>
    <s v="LANGHAMCREEKHS"/>
    <s v="Houston, TX"/>
    <n v="535686"/>
    <n v="36526"/>
    <n v="0"/>
    <x v="125"/>
    <n v="0"/>
    <n v="35831.269999999997"/>
    <n v="44121.65"/>
    <n v="23.137276462709806"/>
    <n v="0"/>
    <n v="0"/>
    <n v="0"/>
  </r>
  <r>
    <x v="3"/>
    <x v="4"/>
    <s v="ANTHONYMS"/>
    <s v="Cypress, TX"/>
    <n v="244123"/>
    <n v="36526"/>
    <n v="0"/>
    <x v="125"/>
    <n v="0"/>
    <n v="53787.64"/>
    <n v="49822.76"/>
    <n v="-7.3713589218638331"/>
    <n v="0"/>
    <n v="0"/>
    <n v="0"/>
  </r>
  <r>
    <x v="3"/>
    <x v="4"/>
    <s v="ARAGONMS"/>
    <s v="Houston, TX"/>
    <n v="219821"/>
    <n v="36526"/>
    <n v="0"/>
    <x v="125"/>
    <n v="0"/>
    <n v="29815.61"/>
    <n v="22767.119999999999"/>
    <n v="-23.640267631619814"/>
    <n v="0"/>
    <n v="0"/>
    <n v="0"/>
  </r>
  <r>
    <x v="3"/>
    <x v="4"/>
    <s v="BLEYLMS"/>
    <s v="Houston, TX"/>
    <n v="229363"/>
    <n v="36526"/>
    <n v="0"/>
    <x v="125"/>
    <n v="0"/>
    <n v="20904.02"/>
    <n v="21455.9"/>
    <n v="2.6400663604416756"/>
    <n v="0"/>
    <n v="0"/>
    <n v="0"/>
  </r>
  <r>
    <x v="3"/>
    <x v="4"/>
    <s v="COOKMS"/>
    <s v="Houston, TX"/>
    <n v="204629"/>
    <n v="36526"/>
    <n v="0"/>
    <x v="125"/>
    <n v="0"/>
    <n v="27429.4"/>
    <n v="40866.370000000003"/>
    <n v="48.987473295077542"/>
    <n v="0"/>
    <n v="0"/>
    <n v="0"/>
  </r>
  <r>
    <x v="3"/>
    <x v="4"/>
    <s v="DEANMS"/>
    <s v="Houston, TX"/>
    <n v="213572"/>
    <n v="36526"/>
    <n v="0"/>
    <x v="125"/>
    <n v="0"/>
    <n v="53518.15"/>
    <n v="21004.04"/>
    <n v="-60.753426641242271"/>
    <n v="0"/>
    <n v="0"/>
    <n v="0"/>
  </r>
  <r>
    <x v="3"/>
    <x v="4"/>
    <s v="GOODSONMS"/>
    <s v="Cypress, TX"/>
    <n v="218801"/>
    <n v="36526"/>
    <n v="0"/>
    <x v="125"/>
    <n v="0"/>
    <n v="29209.42"/>
    <n v="39240.400000000001"/>
    <n v="34.34159254103642"/>
    <n v="0"/>
    <n v="0"/>
    <n v="0"/>
  </r>
  <r>
    <x v="3"/>
    <x v="4"/>
    <s v="HAMILTONMS"/>
    <s v="Cypress, TX"/>
    <n v="192751"/>
    <n v="36526"/>
    <n v="0"/>
    <x v="125"/>
    <n v="0"/>
    <n v="42567.9"/>
    <n v="46393.46"/>
    <n v="8.9869596573944222"/>
    <n v="0"/>
    <n v="0"/>
    <n v="0"/>
  </r>
  <r>
    <x v="3"/>
    <x v="4"/>
    <s v="HOPPERMS"/>
    <s v="Cypress, TX"/>
    <n v="226178"/>
    <n v="36526"/>
    <n v="0"/>
    <x v="125"/>
    <n v="0"/>
    <n v="57830.47"/>
    <n v="55048.66"/>
    <n v="-4.810284267100025"/>
    <n v="0"/>
    <n v="0"/>
    <n v="0"/>
  </r>
  <r>
    <x v="3"/>
    <x v="4"/>
    <s v="KAHLAMS"/>
    <s v="Houston, TX"/>
    <n v="221601"/>
    <n v="36526"/>
    <n v="0"/>
    <x v="125"/>
    <n v="0"/>
    <n v="35448.31"/>
    <n v="36797.949999999997"/>
    <n v="3.8073465279444916"/>
    <n v="0"/>
    <n v="0"/>
    <n v="0"/>
  </r>
  <r>
    <x v="3"/>
    <x v="4"/>
    <s v="LABAYMS"/>
    <s v="Houston, TX"/>
    <n v="189290"/>
    <n v="36526"/>
    <n v="0"/>
    <x v="125"/>
    <n v="0"/>
    <n v="26557.26"/>
    <n v="24573.5"/>
    <n v="-7.4697465024629794"/>
    <n v="0"/>
    <n v="0"/>
    <n v="0"/>
  </r>
  <r>
    <x v="3"/>
    <x v="4"/>
    <s v="SALYARDSMS"/>
    <s v="Cypress, TX"/>
    <n v="240580"/>
    <n v="36526"/>
    <n v="0"/>
    <x v="125"/>
    <n v="0"/>
    <n v="29151.9"/>
    <n v="26479.200000000001"/>
    <n v="-9.168184578020643"/>
    <n v="0"/>
    <n v="0"/>
    <n v="0"/>
  </r>
  <r>
    <x v="3"/>
    <x v="4"/>
    <s v="SMITHMS"/>
    <s v="Cypress, TX"/>
    <n v="227015"/>
    <n v="36526"/>
    <n v="0"/>
    <x v="125"/>
    <n v="0"/>
    <n v="20477.810000000001"/>
    <n v="23550.42"/>
    <n v="15.004583009608936"/>
    <n v="0"/>
    <n v="0"/>
    <n v="0"/>
  </r>
  <r>
    <x v="3"/>
    <x v="4"/>
    <s v="SPILLANEMS"/>
    <s v="Cypress, TX"/>
    <n v="235889"/>
    <n v="36526"/>
    <n v="0"/>
    <x v="125"/>
    <n v="0"/>
    <n v="17487.38"/>
    <n v="18558.580000000002"/>
    <n v="6.1255602611711994"/>
    <n v="0"/>
    <n v="0"/>
    <n v="0"/>
  </r>
  <r>
    <x v="3"/>
    <x v="4"/>
    <s v="THORNTONMS"/>
    <s v="Katy, TX"/>
    <n v="194432"/>
    <n v="36526"/>
    <n v="0"/>
    <x v="125"/>
    <n v="0"/>
    <n v="42265.599999999999"/>
    <n v="40000.82"/>
    <n v="-5.3584475317989098"/>
    <n v="0"/>
    <n v="0"/>
    <n v="0"/>
  </r>
  <r>
    <x v="3"/>
    <x v="4"/>
    <s v="TRUITTMS"/>
    <s v="Houston, TX"/>
    <n v="208340"/>
    <n v="36526"/>
    <n v="0"/>
    <x v="125"/>
    <n v="0"/>
    <n v="24537.14"/>
    <n v="31033.439999999999"/>
    <n v="26.475375695781985"/>
    <n v="0"/>
    <n v="0"/>
    <n v="0"/>
  </r>
  <r>
    <x v="3"/>
    <x v="4"/>
    <s v="WATKINSMS"/>
    <s v="Houston, TX"/>
    <n v="217165"/>
    <n v="36526"/>
    <n v="0"/>
    <x v="125"/>
    <n v="0"/>
    <n v="45886.33"/>
    <n v="64532.959999999999"/>
    <n v="40.636568668708087"/>
    <n v="0"/>
    <n v="0"/>
    <n v="0"/>
  </r>
  <r>
    <x v="4"/>
    <x v="4"/>
    <s v="ALCWEST"/>
    <s v="Katy, TX"/>
    <n v="50839"/>
    <n v="36526"/>
    <n v="0"/>
    <x v="125"/>
    <n v="0"/>
    <n v="4447.75"/>
    <n v="5086.75"/>
    <n v="14.366814681580575"/>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0">
  <location ref="B5:C11" firstHeaderRow="1" firstDataRow="1" firstDataCol="1" rowPageCount="1" colPageCount="1"/>
  <pivotFields count="15">
    <pivotField axis="axisRow" showAll="0">
      <items count="6">
        <item x="2"/>
        <item x="3"/>
        <item x="1"/>
        <item x="4"/>
        <item x="0"/>
        <item t="default"/>
      </items>
    </pivotField>
    <pivotField axis="axisPage" multipleItemSelectionAllowed="1" showAll="0">
      <items count="6">
        <item x="0"/>
        <item x="1"/>
        <item x="2"/>
        <item x="3"/>
        <item x="4"/>
        <item t="default"/>
      </items>
    </pivotField>
    <pivotField showAll="0"/>
    <pivotField showAll="0"/>
    <pivotField showAll="0"/>
    <pivotField showAll="0"/>
    <pivotField showAll="0"/>
    <pivotField showAll="0" defaultSubtotal="0"/>
    <pivotField showAll="0"/>
    <pivotField showAll="0"/>
    <pivotField dataField="1" showAll="0"/>
    <pivotField showAll="0"/>
    <pivotField showAll="0"/>
    <pivotField showAll="0"/>
    <pivotField showAll="0"/>
  </pivotFields>
  <rowFields count="1">
    <field x="0"/>
  </rowFields>
  <rowItems count="6">
    <i>
      <x/>
    </i>
    <i>
      <x v="1"/>
    </i>
    <i>
      <x v="2"/>
    </i>
    <i>
      <x v="3"/>
    </i>
    <i>
      <x v="4"/>
    </i>
    <i t="grand">
      <x/>
    </i>
  </rowItems>
  <colItems count="1">
    <i/>
  </colItems>
  <pageFields count="1">
    <pageField fld="1" hier="-1"/>
  </pageFields>
  <dataFields count="1">
    <dataField name="Sum of Cost" fld="10" baseField="0" baseItem="0" numFmtId="166"/>
  </dataFields>
  <formats count="33">
    <format dxfId="0">
      <pivotArea outline="0" collapsedLevelsAreSubtotals="1" fieldPosition="0"/>
    </format>
    <format dxfId="1">
      <pivotArea outline="0" collapsedLevelsAreSubtotals="1" fieldPosition="0"/>
    </format>
    <format dxfId="2">
      <pivotArea outline="0" collapsedLevelsAreSubtotals="1" fieldPosition="0"/>
    </format>
    <format dxfId="3">
      <pivotArea outline="0" collapsedLevelsAreSubtotals="1" fieldPosition="0"/>
    </format>
    <format dxfId="4">
      <pivotArea type="all" dataOnly="0" outline="0" fieldPosition="0"/>
    </format>
    <format dxfId="5">
      <pivotArea outline="0" collapsedLevelsAreSubtotals="1" fieldPosition="0"/>
    </format>
    <format dxfId="6">
      <pivotArea field="0" type="button" dataOnly="0" labelOnly="1" outline="0" axis="axisRow" fieldPosition="0"/>
    </format>
    <format dxfId="7">
      <pivotArea dataOnly="0" labelOnly="1" outline="0" axis="axisValues" fieldPosition="0"/>
    </format>
    <format dxfId="8">
      <pivotArea dataOnly="0" labelOnly="1" fieldPosition="0">
        <references count="1">
          <reference field="0" count="0"/>
        </references>
      </pivotArea>
    </format>
    <format dxfId="9">
      <pivotArea dataOnly="0" labelOnly="1" grandRow="1" outline="0" fieldPosition="0"/>
    </format>
    <format dxfId="10">
      <pivotArea dataOnly="0" labelOnly="1" outline="0" axis="axisValues" fieldPosition="0"/>
    </format>
    <format dxfId="11">
      <pivotArea type="all" dataOnly="0" outline="0" fieldPosition="0"/>
    </format>
    <format dxfId="12">
      <pivotArea outline="0" collapsedLevelsAreSubtotals="1" fieldPosition="0"/>
    </format>
    <format dxfId="13">
      <pivotArea field="0" type="button" dataOnly="0" labelOnly="1" outline="0" axis="axisRow" fieldPosition="0"/>
    </format>
    <format dxfId="14">
      <pivotArea dataOnly="0" labelOnly="1" outline="0" axis="axisValues" fieldPosition="0"/>
    </format>
    <format dxfId="15">
      <pivotArea dataOnly="0" labelOnly="1" fieldPosition="0">
        <references count="1">
          <reference field="0" count="0"/>
        </references>
      </pivotArea>
    </format>
    <format dxfId="16">
      <pivotArea dataOnly="0" labelOnly="1" grandRow="1" outline="0" fieldPosition="0"/>
    </format>
    <format dxfId="17">
      <pivotArea dataOnly="0" labelOnly="1" outline="0" axis="axisValues" fieldPosition="0"/>
    </format>
    <format dxfId="18">
      <pivotArea type="all" dataOnly="0" outline="0" fieldPosition="0"/>
    </format>
    <format dxfId="19">
      <pivotArea outline="0" collapsedLevelsAreSubtotals="1" fieldPosition="0"/>
    </format>
    <format dxfId="20">
      <pivotArea field="0" type="button" dataOnly="0" labelOnly="1" outline="0" axis="axisRow" fieldPosition="0"/>
    </format>
    <format dxfId="21">
      <pivotArea dataOnly="0" labelOnly="1" outline="0" axis="axisValues" fieldPosition="0"/>
    </format>
    <format dxfId="22">
      <pivotArea dataOnly="0" labelOnly="1" fieldPosition="0">
        <references count="1">
          <reference field="0" count="0"/>
        </references>
      </pivotArea>
    </format>
    <format dxfId="23">
      <pivotArea dataOnly="0" labelOnly="1" grandRow="1" outline="0" fieldPosition="0"/>
    </format>
    <format dxfId="24">
      <pivotArea dataOnly="0" labelOnly="1" outline="0" axis="axisValues" fieldPosition="0"/>
    </format>
    <format dxfId="25">
      <pivotArea outline="0" collapsedLevelsAreSubtotals="1" fieldPosition="0"/>
    </format>
    <format dxfId="26">
      <pivotArea dataOnly="0" labelOnly="1" fieldPosition="0">
        <references count="1">
          <reference field="0" count="0"/>
        </references>
      </pivotArea>
    </format>
    <format dxfId="27">
      <pivotArea dataOnly="0" labelOnly="1" grandRow="1" outline="0" fieldPosition="0"/>
    </format>
    <format dxfId="28">
      <pivotArea outline="0" collapsedLevelsAreSubtotals="1" fieldPosition="0"/>
    </format>
    <format dxfId="29">
      <pivotArea dataOnly="0" labelOnly="1" fieldPosition="0">
        <references count="1">
          <reference field="0" count="0"/>
        </references>
      </pivotArea>
    </format>
    <format dxfId="30">
      <pivotArea dataOnly="0" labelOnly="1" grandRow="1" outline="0" fieldPosition="0"/>
    </format>
    <format dxfId="31">
      <pivotArea grandRow="1" outline="0" collapsedLevelsAreSubtotals="1" fieldPosition="0"/>
    </format>
    <format dxfId="32">
      <pivotArea grandRow="1" outline="0" collapsedLevelsAreSubtotals="1" fieldPosition="0"/>
    </format>
  </formats>
  <chartFormats count="6">
    <chartFormat chart="9" format="16" series="1">
      <pivotArea type="data" outline="0" fieldPosition="0">
        <references count="1">
          <reference field="4294967294" count="1" selected="0">
            <x v="0"/>
          </reference>
        </references>
      </pivotArea>
    </chartFormat>
    <chartFormat chart="9" format="17">
      <pivotArea type="data" outline="0" fieldPosition="0">
        <references count="2">
          <reference field="4294967294" count="1" selected="0">
            <x v="0"/>
          </reference>
          <reference field="0" count="1" selected="0">
            <x v="0"/>
          </reference>
        </references>
      </pivotArea>
    </chartFormat>
    <chartFormat chart="9" format="18">
      <pivotArea type="data" outline="0" fieldPosition="0">
        <references count="2">
          <reference field="4294967294" count="1" selected="0">
            <x v="0"/>
          </reference>
          <reference field="0" count="1" selected="0">
            <x v="1"/>
          </reference>
        </references>
      </pivotArea>
    </chartFormat>
    <chartFormat chart="9" format="19">
      <pivotArea type="data" outline="0" fieldPosition="0">
        <references count="2">
          <reference field="4294967294" count="1" selected="0">
            <x v="0"/>
          </reference>
          <reference field="0" count="1" selected="0">
            <x v="2"/>
          </reference>
        </references>
      </pivotArea>
    </chartFormat>
    <chartFormat chart="9" format="20">
      <pivotArea type="data" outline="0" fieldPosition="0">
        <references count="2">
          <reference field="4294967294" count="1" selected="0">
            <x v="0"/>
          </reference>
          <reference field="0" count="1" selected="0">
            <x v="3"/>
          </reference>
        </references>
      </pivotArea>
    </chartFormat>
    <chartFormat chart="9" format="21">
      <pivotArea type="data" outline="0" fieldPosition="0">
        <references count="2">
          <reference field="4294967294" count="1" selected="0">
            <x v="0"/>
          </reference>
          <reference field="0"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6" cacheId="1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E5:F11" firstHeaderRow="1" firstDataRow="1" firstDataCol="1" rowPageCount="1" colPageCount="1"/>
  <pivotFields count="15">
    <pivotField axis="axisRow" showAll="0">
      <items count="6">
        <item x="2"/>
        <item x="3"/>
        <item x="1"/>
        <item x="4"/>
        <item x="0"/>
        <item t="default"/>
      </items>
    </pivotField>
    <pivotField axis="axisPage" showAll="0">
      <items count="2">
        <item x="0"/>
        <item t="default"/>
      </items>
    </pivotField>
    <pivotField showAll="0"/>
    <pivotField showAll="0"/>
    <pivotField dataField="1" showAll="0"/>
    <pivotField showAll="0"/>
    <pivotField showAll="0"/>
    <pivotField showAll="0" defaultSubtotal="0"/>
    <pivotField showAll="0"/>
    <pivotField showAll="0"/>
    <pivotField showAll="0"/>
    <pivotField showAll="0"/>
    <pivotField showAll="0"/>
    <pivotField showAll="0"/>
    <pivotField showAll="0"/>
  </pivotFields>
  <rowFields count="1">
    <field x="0"/>
  </rowFields>
  <rowItems count="6">
    <i>
      <x/>
    </i>
    <i>
      <x v="1"/>
    </i>
    <i>
      <x v="2"/>
    </i>
    <i>
      <x v="3"/>
    </i>
    <i>
      <x v="4"/>
    </i>
    <i t="grand">
      <x/>
    </i>
  </rowItems>
  <colItems count="1">
    <i/>
  </colItems>
  <pageFields count="1">
    <pageField fld="1" hier="-1"/>
  </pageFields>
  <dataFields count="1">
    <dataField name="Sum of Area" fld="4" baseField="0" baseItem="1" numFmtId="164"/>
  </dataFields>
  <formats count="32">
    <format dxfId="33">
      <pivotArea outline="0" collapsedLevelsAreSubtotals="1" fieldPosition="0"/>
    </format>
    <format dxfId="34">
      <pivotArea outline="0" collapsedLevelsAreSubtotals="1" fieldPosition="0"/>
    </format>
    <format dxfId="35">
      <pivotArea outline="0" collapsedLevelsAreSubtotals="1" fieldPosition="0"/>
    </format>
    <format dxfId="36">
      <pivotArea outline="0" collapsedLevelsAreSubtotals="1" fieldPosition="0"/>
    </format>
    <format dxfId="37">
      <pivotArea outline="0" collapsedLevelsAreSubtotals="1" fieldPosition="0"/>
    </format>
    <format dxfId="38">
      <pivotArea type="all" dataOnly="0" outline="0" fieldPosition="0"/>
    </format>
    <format dxfId="39">
      <pivotArea outline="0" collapsedLevelsAreSubtotals="1" fieldPosition="0"/>
    </format>
    <format dxfId="40">
      <pivotArea field="0" type="button" dataOnly="0" labelOnly="1" outline="0" axis="axisRow" fieldPosition="0"/>
    </format>
    <format dxfId="41">
      <pivotArea dataOnly="0" labelOnly="1" outline="0" axis="axisValues" fieldPosition="0"/>
    </format>
    <format dxfId="42">
      <pivotArea dataOnly="0" labelOnly="1" fieldPosition="0">
        <references count="1">
          <reference field="0" count="0"/>
        </references>
      </pivotArea>
    </format>
    <format dxfId="43">
      <pivotArea dataOnly="0" labelOnly="1" grandRow="1" outline="0" fieldPosition="0"/>
    </format>
    <format dxfId="44">
      <pivotArea dataOnly="0" labelOnly="1" outline="0" axis="axisValues" fieldPosition="0"/>
    </format>
    <format dxfId="45">
      <pivotArea type="all" dataOnly="0" outline="0" fieldPosition="0"/>
    </format>
    <format dxfId="46">
      <pivotArea outline="0" collapsedLevelsAreSubtotals="1" fieldPosition="0"/>
    </format>
    <format dxfId="47">
      <pivotArea field="0" type="button" dataOnly="0" labelOnly="1" outline="0" axis="axisRow" fieldPosition="0"/>
    </format>
    <format dxfId="48">
      <pivotArea dataOnly="0" labelOnly="1" outline="0" axis="axisValues" fieldPosition="0"/>
    </format>
    <format dxfId="49">
      <pivotArea dataOnly="0" labelOnly="1" fieldPosition="0">
        <references count="1">
          <reference field="0" count="0"/>
        </references>
      </pivotArea>
    </format>
    <format dxfId="50">
      <pivotArea dataOnly="0" labelOnly="1" grandRow="1" outline="0" fieldPosition="0"/>
    </format>
    <format dxfId="51">
      <pivotArea dataOnly="0" labelOnly="1" outline="0" axis="axisValues" fieldPosition="0"/>
    </format>
    <format dxfId="52">
      <pivotArea type="all" dataOnly="0" outline="0" fieldPosition="0"/>
    </format>
    <format dxfId="53">
      <pivotArea outline="0" collapsedLevelsAreSubtotals="1" fieldPosition="0"/>
    </format>
    <format dxfId="54">
      <pivotArea field="0" type="button" dataOnly="0" labelOnly="1" outline="0" axis="axisRow" fieldPosition="0"/>
    </format>
    <format dxfId="55">
      <pivotArea dataOnly="0" labelOnly="1" outline="0" axis="axisValues" fieldPosition="0"/>
    </format>
    <format dxfId="56">
      <pivotArea dataOnly="0" labelOnly="1" fieldPosition="0">
        <references count="1">
          <reference field="0" count="0"/>
        </references>
      </pivotArea>
    </format>
    <format dxfId="57">
      <pivotArea dataOnly="0" labelOnly="1" grandRow="1" outline="0" fieldPosition="0"/>
    </format>
    <format dxfId="58">
      <pivotArea dataOnly="0" labelOnly="1" outline="0" axis="axisValues" fieldPosition="0"/>
    </format>
    <format dxfId="59">
      <pivotArea outline="0" collapsedLevelsAreSubtotals="1" fieldPosition="0"/>
    </format>
    <format dxfId="60">
      <pivotArea dataOnly="0" labelOnly="1" fieldPosition="0">
        <references count="1">
          <reference field="0" count="0"/>
        </references>
      </pivotArea>
    </format>
    <format dxfId="61">
      <pivotArea dataOnly="0" labelOnly="1" grandRow="1" outline="0" fieldPosition="0"/>
    </format>
    <format dxfId="62">
      <pivotArea outline="0" collapsedLevelsAreSubtotals="1" fieldPosition="0"/>
    </format>
    <format dxfId="63">
      <pivotArea dataOnly="0" labelOnly="1" fieldPosition="0">
        <references count="1">
          <reference field="0" count="0"/>
        </references>
      </pivotArea>
    </format>
    <format dxfId="64">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Utility1" sourceName="Utility">
  <pivotTables>
    <pivotTable tabId="1" name="PivotTable4"/>
  </pivotTables>
  <data>
    <tabular pivotCacheId="2" sortOrder="descending">
      <items count="5">
        <i x="4" s="1"/>
        <i x="3"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Utility 1" cache="Slicer_Utility1" caption="Utility" style="SlicerStyleOther2" rowHeight="3048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4"/>
  <sheetViews>
    <sheetView tabSelected="1" zoomScale="85" zoomScaleNormal="85" workbookViewId="0">
      <selection activeCell="A3" sqref="A3"/>
    </sheetView>
  </sheetViews>
  <sheetFormatPr defaultRowHeight="18.75" x14ac:dyDescent="0.3"/>
  <cols>
    <col min="1" max="2" width="16.3984375" customWidth="1"/>
    <col min="3" max="3" width="13.3984375" customWidth="1"/>
    <col min="4" max="4" width="15.3984375" bestFit="1" customWidth="1"/>
    <col min="5" max="5" width="16.3984375" bestFit="1" customWidth="1"/>
    <col min="6" max="6" width="11.09765625" customWidth="1"/>
    <col min="7" max="7" width="16" customWidth="1"/>
    <col min="10" max="10" width="14.8984375" customWidth="1"/>
    <col min="14" max="14" width="10.8984375" hidden="1" customWidth="1"/>
    <col min="15" max="15" width="0" hidden="1" customWidth="1"/>
    <col min="16" max="16" width="10.8984375" hidden="1" customWidth="1"/>
  </cols>
  <sheetData>
    <row r="1" spans="1:26" x14ac:dyDescent="0.3">
      <c r="A1" s="10"/>
      <c r="B1" s="10"/>
      <c r="C1" s="12"/>
      <c r="D1" s="1"/>
      <c r="E1" s="10"/>
      <c r="F1" s="9"/>
      <c r="G1" s="1"/>
      <c r="H1" s="1"/>
      <c r="I1" s="1"/>
      <c r="J1" s="1"/>
      <c r="K1" s="1"/>
      <c r="L1" s="1"/>
      <c r="M1" s="1"/>
      <c r="N1" s="18"/>
      <c r="O1" s="17"/>
      <c r="P1" s="16"/>
      <c r="Q1" s="1"/>
      <c r="R1" s="1"/>
      <c r="S1" s="1"/>
      <c r="T1" s="1"/>
      <c r="U1" s="1"/>
      <c r="V1" s="1"/>
      <c r="W1" s="1"/>
      <c r="X1" s="1"/>
      <c r="Y1" s="1"/>
      <c r="Z1" s="1"/>
    </row>
    <row r="2" spans="1:26" x14ac:dyDescent="0.3">
      <c r="A2" s="10"/>
      <c r="B2" s="10"/>
      <c r="C2" s="12"/>
      <c r="D2" s="1"/>
      <c r="E2" s="10"/>
      <c r="F2" s="9"/>
      <c r="G2" s="1"/>
      <c r="H2" s="1"/>
      <c r="I2" s="1"/>
      <c r="J2" s="1"/>
      <c r="K2" s="1"/>
      <c r="L2" s="1"/>
      <c r="M2" s="1"/>
      <c r="N2" s="18"/>
      <c r="O2" s="17"/>
      <c r="P2" s="16"/>
      <c r="Q2" s="1"/>
      <c r="R2" s="1"/>
      <c r="S2" s="1"/>
      <c r="T2" s="1"/>
      <c r="U2" s="1"/>
      <c r="V2" s="1"/>
      <c r="W2" s="1"/>
      <c r="X2" s="1"/>
      <c r="Y2" s="1"/>
      <c r="Z2" s="1"/>
    </row>
    <row r="3" spans="1:26" x14ac:dyDescent="0.3">
      <c r="A3" s="1"/>
      <c r="B3" s="1" t="s">
        <v>13</v>
      </c>
      <c r="C3" s="1" t="s">
        <v>12</v>
      </c>
      <c r="D3" s="1"/>
      <c r="E3" s="1" t="s">
        <v>13</v>
      </c>
      <c r="F3" s="1" t="s">
        <v>12</v>
      </c>
      <c r="G3" s="1"/>
      <c r="H3" s="1"/>
      <c r="I3" s="1"/>
      <c r="J3" s="1"/>
      <c r="K3" s="1"/>
      <c r="L3" s="1"/>
      <c r="M3" s="1"/>
      <c r="N3" s="1"/>
      <c r="O3" s="1"/>
      <c r="P3" s="1"/>
      <c r="Q3" s="1"/>
      <c r="R3" s="1"/>
      <c r="S3" s="1"/>
      <c r="T3" s="1"/>
      <c r="U3" s="1"/>
      <c r="V3" s="1"/>
      <c r="W3" s="1"/>
      <c r="X3" s="1"/>
      <c r="Y3" s="1"/>
      <c r="Z3" s="1"/>
    </row>
    <row r="4" spans="1:26" x14ac:dyDescent="0.3">
      <c r="A4" s="1"/>
      <c r="B4" s="1"/>
      <c r="C4" s="1"/>
      <c r="D4" s="1"/>
      <c r="E4" s="1"/>
      <c r="F4" s="1"/>
      <c r="G4" s="1"/>
      <c r="H4" s="1"/>
      <c r="I4" s="1"/>
      <c r="J4" s="1"/>
      <c r="K4" s="1"/>
      <c r="L4" s="1"/>
      <c r="M4" s="1"/>
      <c r="N4" s="1"/>
      <c r="O4" s="1"/>
      <c r="P4" s="1"/>
      <c r="Q4" s="1"/>
      <c r="R4" s="1"/>
      <c r="S4" s="1"/>
      <c r="T4" s="1"/>
      <c r="U4" s="1"/>
      <c r="V4" s="1"/>
      <c r="W4" s="1"/>
      <c r="X4" s="1"/>
      <c r="Y4" s="1"/>
      <c r="Z4" s="1"/>
    </row>
    <row r="5" spans="1:26" ht="19.5" thickBot="1" x14ac:dyDescent="0.35">
      <c r="A5" s="1"/>
      <c r="B5" s="1" t="s">
        <v>10</v>
      </c>
      <c r="C5" s="1" t="s">
        <v>11</v>
      </c>
      <c r="D5" s="1"/>
      <c r="E5" s="1" t="s">
        <v>10</v>
      </c>
      <c r="F5" s="1" t="s">
        <v>9</v>
      </c>
      <c r="G5" s="1"/>
      <c r="H5" s="1"/>
      <c r="I5" s="1"/>
      <c r="J5" s="1"/>
      <c r="K5" s="1"/>
      <c r="L5" s="1"/>
      <c r="M5" s="1"/>
      <c r="N5" s="22" t="s">
        <v>8</v>
      </c>
      <c r="O5" s="1"/>
      <c r="P5" s="1"/>
      <c r="Q5" s="1"/>
      <c r="R5" s="1"/>
      <c r="S5" s="1"/>
      <c r="T5" s="1"/>
      <c r="U5" s="1"/>
      <c r="V5" s="1"/>
      <c r="W5" s="1"/>
      <c r="X5" s="1"/>
      <c r="Y5" s="1"/>
      <c r="Z5" s="1"/>
    </row>
    <row r="6" spans="1:26" x14ac:dyDescent="0.3">
      <c r="A6" s="10"/>
      <c r="B6" s="10" t="s">
        <v>6</v>
      </c>
      <c r="C6" s="12">
        <v>6610372.4299999997</v>
      </c>
      <c r="D6" s="1"/>
      <c r="E6" s="10" t="s">
        <v>6</v>
      </c>
      <c r="F6" s="9">
        <v>6364773</v>
      </c>
      <c r="G6" s="1"/>
      <c r="H6" s="1"/>
      <c r="I6" s="1"/>
      <c r="J6" s="1"/>
      <c r="K6" s="1"/>
      <c r="L6" s="1"/>
      <c r="M6" s="1"/>
      <c r="N6" s="21">
        <f>F6/12</f>
        <v>530397.75</v>
      </c>
      <c r="O6" s="20">
        <f>I14</f>
        <v>1.0385873038991336</v>
      </c>
      <c r="P6" s="19">
        <f>C6/12</f>
        <v>550864.36916666664</v>
      </c>
      <c r="Q6" s="1"/>
      <c r="R6" s="1"/>
      <c r="S6" s="1"/>
      <c r="T6" s="1"/>
      <c r="U6" s="1"/>
      <c r="V6" s="1"/>
      <c r="W6" s="1"/>
      <c r="X6" s="1"/>
      <c r="Y6" s="1"/>
      <c r="Z6" s="1"/>
    </row>
    <row r="7" spans="1:26" x14ac:dyDescent="0.3">
      <c r="A7" s="10"/>
      <c r="B7" s="10" t="s">
        <v>5</v>
      </c>
      <c r="C7" s="12">
        <v>3945537.9100000006</v>
      </c>
      <c r="D7" s="1"/>
      <c r="E7" s="10" t="s">
        <v>5</v>
      </c>
      <c r="F7" s="9">
        <v>3928363</v>
      </c>
      <c r="G7" s="1"/>
      <c r="H7" s="1"/>
      <c r="I7" s="1"/>
      <c r="J7" s="1"/>
      <c r="K7" s="1"/>
      <c r="L7" s="1"/>
      <c r="M7" s="1"/>
      <c r="N7" s="18">
        <f>F7/18</f>
        <v>218242.38888888888</v>
      </c>
      <c r="O7" s="17">
        <f>I15</f>
        <v>1.0043720272286447</v>
      </c>
      <c r="P7" s="16">
        <f>C7/18</f>
        <v>219196.55055555559</v>
      </c>
      <c r="Q7" s="1"/>
      <c r="R7" s="1"/>
      <c r="S7" s="1"/>
      <c r="T7" s="1"/>
      <c r="U7" s="1"/>
      <c r="V7" s="1"/>
      <c r="W7" s="1"/>
      <c r="X7" s="1"/>
      <c r="Y7" s="1"/>
      <c r="Z7" s="1"/>
    </row>
    <row r="8" spans="1:26" x14ac:dyDescent="0.3">
      <c r="A8" s="10"/>
      <c r="B8" s="10" t="s">
        <v>4</v>
      </c>
      <c r="C8" s="12">
        <v>5843815.8000000035</v>
      </c>
      <c r="D8" s="1"/>
      <c r="E8" s="10" t="s">
        <v>4</v>
      </c>
      <c r="F8" s="9">
        <v>5351220</v>
      </c>
      <c r="G8" s="1"/>
      <c r="H8" s="1"/>
      <c r="I8" s="1"/>
      <c r="J8" s="1"/>
      <c r="K8" s="1"/>
      <c r="L8" s="1"/>
      <c r="M8" s="1"/>
      <c r="N8" s="18">
        <f>F8/56</f>
        <v>95557.5</v>
      </c>
      <c r="O8" s="17">
        <f>I16</f>
        <v>1.0920529897855076</v>
      </c>
      <c r="P8" s="16">
        <f>C8/56</f>
        <v>104353.85357142864</v>
      </c>
      <c r="Q8" s="1"/>
      <c r="R8" s="1"/>
      <c r="S8" s="1"/>
      <c r="T8" s="1"/>
      <c r="U8" s="1"/>
      <c r="V8" s="1"/>
      <c r="W8" s="1"/>
      <c r="X8" s="1"/>
      <c r="Y8" s="1"/>
      <c r="Z8" s="1"/>
    </row>
    <row r="9" spans="1:26" ht="19.5" thickBot="1" x14ac:dyDescent="0.35">
      <c r="A9" s="10"/>
      <c r="B9" s="10" t="s">
        <v>3</v>
      </c>
      <c r="C9" s="12">
        <v>232922.79</v>
      </c>
      <c r="D9" s="1"/>
      <c r="E9" s="10" t="s">
        <v>3</v>
      </c>
      <c r="F9" s="9">
        <v>198897</v>
      </c>
      <c r="G9" s="1"/>
      <c r="H9" s="1"/>
      <c r="I9" s="1"/>
      <c r="J9" s="1"/>
      <c r="K9" s="1"/>
      <c r="L9" s="1"/>
      <c r="M9" s="1"/>
      <c r="N9" s="15">
        <f>F9/4</f>
        <v>49724.25</v>
      </c>
      <c r="O9" s="14">
        <f>I17</f>
        <v>1.1710724143652242</v>
      </c>
      <c r="P9" s="13">
        <f>C9/4</f>
        <v>58230.697500000002</v>
      </c>
      <c r="Q9" s="1"/>
      <c r="R9" s="1"/>
      <c r="S9" s="1"/>
      <c r="T9" s="1"/>
      <c r="U9" s="1"/>
      <c r="V9" s="1"/>
      <c r="W9" s="1"/>
      <c r="X9" s="1"/>
      <c r="Y9" s="1"/>
      <c r="Z9" s="1"/>
    </row>
    <row r="10" spans="1:26" x14ac:dyDescent="0.3">
      <c r="A10" s="10"/>
      <c r="B10" s="10" t="s">
        <v>2</v>
      </c>
      <c r="C10" s="12">
        <v>2749444.49</v>
      </c>
      <c r="D10" s="1"/>
      <c r="E10" s="10" t="s">
        <v>2</v>
      </c>
      <c r="F10" s="9">
        <v>1251667</v>
      </c>
      <c r="G10" s="1"/>
      <c r="H10" s="1"/>
      <c r="I10" s="1"/>
      <c r="J10" s="1"/>
      <c r="K10" s="1"/>
      <c r="L10" s="1"/>
      <c r="M10" s="1"/>
      <c r="N10" s="1"/>
      <c r="O10" s="1"/>
      <c r="P10" s="1"/>
      <c r="Q10" s="1"/>
      <c r="R10" s="1"/>
      <c r="S10" s="1"/>
      <c r="T10" s="1"/>
      <c r="U10" s="1"/>
      <c r="V10" s="1"/>
      <c r="W10" s="1"/>
      <c r="X10" s="1"/>
      <c r="Y10" s="1"/>
      <c r="Z10" s="1"/>
    </row>
    <row r="11" spans="1:26" x14ac:dyDescent="0.3">
      <c r="A11" s="10"/>
      <c r="B11" s="10" t="s">
        <v>7</v>
      </c>
      <c r="C11" s="11">
        <v>19382093.420000002</v>
      </c>
      <c r="D11" s="1"/>
      <c r="E11" s="10" t="s">
        <v>7</v>
      </c>
      <c r="F11" s="9">
        <v>17094920</v>
      </c>
      <c r="G11" s="1"/>
      <c r="H11" s="1"/>
      <c r="I11" s="1"/>
      <c r="J11" s="1"/>
      <c r="K11" s="1"/>
      <c r="L11" s="1"/>
      <c r="M11" s="1"/>
      <c r="N11" s="1"/>
      <c r="O11" s="1"/>
      <c r="P11" s="1"/>
      <c r="Q11" s="1"/>
      <c r="R11" s="1"/>
      <c r="S11" s="1"/>
      <c r="T11" s="1"/>
      <c r="U11" s="1"/>
      <c r="V11" s="1"/>
      <c r="W11" s="1"/>
      <c r="X11" s="1"/>
      <c r="Y11" s="1"/>
      <c r="Z11" s="1"/>
    </row>
    <row r="12" spans="1:26" x14ac:dyDescent="0.3">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x14ac:dyDescent="0.3">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x14ac:dyDescent="0.3">
      <c r="A14" s="1"/>
      <c r="B14" s="1"/>
      <c r="C14" s="1"/>
      <c r="D14" s="1"/>
      <c r="E14" s="1"/>
      <c r="F14" s="1"/>
      <c r="G14" s="1"/>
      <c r="H14" s="8" t="s">
        <v>6</v>
      </c>
      <c r="I14" s="7">
        <f>C6/F6</f>
        <v>1.0385873038991336</v>
      </c>
      <c r="J14" s="1"/>
      <c r="K14" s="1"/>
      <c r="L14" s="1"/>
      <c r="M14" s="1"/>
      <c r="N14" s="1"/>
      <c r="O14" s="1"/>
      <c r="P14" s="1"/>
      <c r="Q14" s="1"/>
      <c r="R14" s="1"/>
      <c r="S14" s="1"/>
      <c r="T14" s="1"/>
      <c r="U14" s="1"/>
      <c r="V14" s="1"/>
      <c r="W14" s="1"/>
      <c r="X14" s="1"/>
      <c r="Y14" s="1"/>
      <c r="Z14" s="1"/>
    </row>
    <row r="15" spans="1:26" x14ac:dyDescent="0.3">
      <c r="A15" s="1"/>
      <c r="B15" s="1"/>
      <c r="C15" s="1"/>
      <c r="D15" s="1"/>
      <c r="E15" s="1"/>
      <c r="F15" s="1"/>
      <c r="G15" s="1"/>
      <c r="H15" s="8" t="s">
        <v>5</v>
      </c>
      <c r="I15" s="7">
        <f>C7/F7</f>
        <v>1.0043720272286447</v>
      </c>
      <c r="J15" s="1"/>
      <c r="K15" s="1"/>
      <c r="L15" s="1"/>
      <c r="M15" s="1"/>
      <c r="N15" s="1"/>
      <c r="O15" s="1"/>
      <c r="P15" s="1"/>
      <c r="Q15" s="1"/>
      <c r="R15" s="1"/>
      <c r="S15" s="1"/>
      <c r="T15" s="1"/>
      <c r="U15" s="1"/>
      <c r="V15" s="1"/>
      <c r="W15" s="1"/>
      <c r="X15" s="1"/>
      <c r="Y15" s="1"/>
      <c r="Z15" s="1"/>
    </row>
    <row r="16" spans="1:26" x14ac:dyDescent="0.3">
      <c r="A16" s="1"/>
      <c r="B16" s="1"/>
      <c r="C16" s="1"/>
      <c r="D16" s="1"/>
      <c r="E16" s="1"/>
      <c r="F16" s="1"/>
      <c r="G16" s="1"/>
      <c r="H16" s="8" t="s">
        <v>4</v>
      </c>
      <c r="I16" s="7">
        <f>C8/F8</f>
        <v>1.0920529897855076</v>
      </c>
      <c r="J16" s="1"/>
      <c r="K16" s="1"/>
      <c r="L16" s="1"/>
      <c r="M16" s="1"/>
      <c r="N16" s="1"/>
      <c r="O16" s="1"/>
      <c r="P16" s="1"/>
      <c r="Q16" s="1"/>
      <c r="R16" s="1"/>
      <c r="S16" s="1"/>
      <c r="T16" s="1"/>
      <c r="U16" s="1"/>
      <c r="V16" s="1"/>
      <c r="W16" s="1"/>
      <c r="X16" s="1"/>
      <c r="Y16" s="1"/>
      <c r="Z16" s="1"/>
    </row>
    <row r="17" spans="1:26" x14ac:dyDescent="0.3">
      <c r="A17" s="1"/>
      <c r="B17" s="1"/>
      <c r="C17" s="1"/>
      <c r="D17" s="1"/>
      <c r="E17" s="1"/>
      <c r="F17" s="1"/>
      <c r="G17" s="1"/>
      <c r="H17" s="8" t="s">
        <v>3</v>
      </c>
      <c r="I17" s="7">
        <f>C9/F9</f>
        <v>1.1710724143652242</v>
      </c>
      <c r="J17" s="1"/>
      <c r="K17" s="1"/>
      <c r="L17" s="1"/>
      <c r="M17" s="1"/>
      <c r="N17" s="1"/>
      <c r="O17" s="1"/>
      <c r="P17" s="1"/>
      <c r="Q17" s="1"/>
      <c r="R17" s="1"/>
      <c r="S17" s="1"/>
      <c r="T17" s="1"/>
      <c r="U17" s="1"/>
      <c r="V17" s="1"/>
      <c r="W17" s="1"/>
      <c r="X17" s="1"/>
      <c r="Y17" s="1"/>
      <c r="Z17" s="1"/>
    </row>
    <row r="18" spans="1:26" x14ac:dyDescent="0.3">
      <c r="A18" s="1"/>
      <c r="B18" s="1"/>
      <c r="C18" s="1"/>
      <c r="D18" s="1"/>
      <c r="E18" s="1"/>
      <c r="F18" s="1"/>
      <c r="G18" s="1"/>
      <c r="H18" s="8" t="s">
        <v>2</v>
      </c>
      <c r="I18" s="7">
        <f>C10/F10</f>
        <v>2.1966261713379041</v>
      </c>
      <c r="J18" s="1"/>
      <c r="K18" s="1"/>
      <c r="L18" s="1"/>
      <c r="M18" s="1"/>
      <c r="N18" s="1"/>
      <c r="O18" s="1"/>
      <c r="P18" s="1"/>
      <c r="Q18" s="1"/>
      <c r="R18" s="1"/>
      <c r="S18" s="1"/>
      <c r="T18" s="1"/>
      <c r="U18" s="1"/>
      <c r="V18" s="1"/>
      <c r="W18" s="1"/>
      <c r="X18" s="1"/>
      <c r="Y18" s="1"/>
      <c r="Z18" s="1"/>
    </row>
    <row r="19" spans="1:26" ht="23.25" x14ac:dyDescent="0.35">
      <c r="A19" s="1"/>
      <c r="B19" s="1"/>
      <c r="C19" s="1"/>
      <c r="D19" s="1"/>
      <c r="E19" s="1"/>
      <c r="F19" s="1"/>
      <c r="G19" s="1"/>
      <c r="H19" s="6" t="s">
        <v>1</v>
      </c>
      <c r="I19" s="5">
        <f>SUMPRODUCT(F6:F10,I14:I18)/SUM(F6:F10)</f>
        <v>1.1337925781460225</v>
      </c>
      <c r="J19" s="1"/>
      <c r="K19" s="1"/>
      <c r="L19" s="1"/>
      <c r="M19" s="1"/>
      <c r="N19" s="1"/>
      <c r="O19" s="1"/>
      <c r="P19" s="1"/>
      <c r="Q19" s="1"/>
      <c r="R19" s="1"/>
      <c r="S19" s="1"/>
      <c r="T19" s="1"/>
      <c r="U19" s="1"/>
      <c r="V19" s="1"/>
      <c r="W19" s="1"/>
      <c r="X19" s="1"/>
      <c r="Y19" s="1"/>
      <c r="Z19" s="1"/>
    </row>
    <row r="20" spans="1:26" x14ac:dyDescent="0.3">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x14ac:dyDescent="0.3">
      <c r="A21" s="1"/>
      <c r="B21" s="1"/>
      <c r="C21" s="1"/>
      <c r="D21" s="1"/>
      <c r="E21" s="1"/>
      <c r="F21" s="1"/>
      <c r="G21" s="1"/>
      <c r="H21" s="3" t="s">
        <v>0</v>
      </c>
      <c r="I21" s="4">
        <f>SUMPRODUCT(F6:F9,I14:I17)/SUM(F6:F9)</f>
        <v>1.0498253691965913</v>
      </c>
      <c r="J21" s="1"/>
      <c r="K21" s="1"/>
      <c r="L21" s="1"/>
      <c r="M21" s="1"/>
      <c r="N21" s="1"/>
      <c r="O21" s="1"/>
      <c r="P21" s="1"/>
      <c r="Q21" s="1"/>
      <c r="R21" s="1"/>
      <c r="S21" s="1"/>
      <c r="T21" s="1"/>
      <c r="U21" s="1"/>
      <c r="V21" s="1"/>
      <c r="W21" s="1"/>
      <c r="X21" s="1"/>
      <c r="Y21" s="1"/>
      <c r="Z21" s="1"/>
    </row>
    <row r="22" spans="1:26" x14ac:dyDescent="0.3">
      <c r="A22" s="1"/>
      <c r="B22" s="1"/>
      <c r="C22" s="1"/>
      <c r="D22" s="1"/>
      <c r="E22" s="1"/>
      <c r="F22" s="1"/>
      <c r="G22" s="1"/>
      <c r="H22" s="3"/>
      <c r="I22" s="2"/>
      <c r="J22" s="1"/>
      <c r="K22" s="1"/>
      <c r="L22" s="1"/>
      <c r="M22" s="1"/>
      <c r="N22" s="1"/>
      <c r="O22" s="1"/>
      <c r="P22" s="1"/>
      <c r="Q22" s="1"/>
      <c r="R22" s="1"/>
      <c r="S22" s="1"/>
      <c r="T22" s="1"/>
      <c r="U22" s="1"/>
      <c r="V22" s="1"/>
      <c r="W22" s="1"/>
      <c r="X22" s="1"/>
      <c r="Y22" s="1"/>
      <c r="Z22" s="1"/>
    </row>
    <row r="23" spans="1:26" x14ac:dyDescent="0.3">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x14ac:dyDescent="0.3">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x14ac:dyDescent="0.3">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x14ac:dyDescent="0.3">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x14ac:dyDescent="0.3">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x14ac:dyDescent="0.3">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x14ac:dyDescent="0.3">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x14ac:dyDescent="0.3">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sheetData>
  <pageMargins left="0.7" right="0.7" top="1.25" bottom="0.75" header="0.3" footer="0.3"/>
  <pageSetup scale="69" fitToHeight="0" orientation="landscape" r:id="rId3"/>
  <headerFooter>
    <oddHeader>&amp;C&amp;F</oddHeader>
    <oddFooter>&amp;CPrepared by JAY BONHAM &amp;D</oddFooter>
  </headerFooter>
  <drawing r:id="rId4"/>
  <extLst>
    <ext xmlns:x14="http://schemas.microsoft.com/office/spreadsheetml/2009/9/main" uri="{A8765BA9-456A-4dab-B4F3-ACF838C121DE}">
      <x14:slicerList>
        <x14:slicer r:id="rId5"/>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Dashboard $</vt:lpstr>
      <vt:lpstr>'Dashboard $'!Print_Area</vt:lpstr>
    </vt:vector>
  </TitlesOfParts>
  <Company>Cypress-Fairbanks I.S.D.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ONGOCO</dc:creator>
  <cp:lastModifiedBy>JENNIFER ONGOCO</cp:lastModifiedBy>
  <dcterms:created xsi:type="dcterms:W3CDTF">2019-04-05T16:14:23Z</dcterms:created>
  <dcterms:modified xsi:type="dcterms:W3CDTF">2019-04-05T16:14:50Z</dcterms:modified>
</cp:coreProperties>
</file>